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sbur20\users$\DEPONDTI\Downloads\"/>
    </mc:Choice>
  </mc:AlternateContent>
  <xr:revisionPtr revIDLastSave="0" documentId="8_{166FEFF1-70B9-4CA3-A6FA-37B90B93BC02}" xr6:coauthVersionLast="47" xr6:coauthVersionMax="47" xr10:uidLastSave="{00000000-0000-0000-0000-000000000000}"/>
  <bookViews>
    <workbookView xWindow="2985" yWindow="3000" windowWidth="21600" windowHeight="12735" tabRatio="855"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eur barème IFIC " sheetId="9" r:id="rId10"/>
    <sheet name="Autre barème"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9" l="1"/>
  <c r="P10" i="9"/>
  <c r="J11" i="9"/>
  <c r="P11" i="9"/>
  <c r="J12" i="9"/>
  <c r="P12" i="9"/>
  <c r="J13" i="9"/>
  <c r="P13" i="9"/>
  <c r="J14" i="9"/>
  <c r="P14" i="9"/>
  <c r="J15" i="9"/>
  <c r="P15" i="9"/>
  <c r="J16" i="9"/>
  <c r="P16" i="9"/>
  <c r="J17" i="9"/>
  <c r="P17" i="9"/>
  <c r="J18" i="9"/>
  <c r="P18" i="9"/>
  <c r="J19" i="9"/>
  <c r="P19" i="9"/>
  <c r="J20" i="9"/>
  <c r="P20" i="9"/>
  <c r="J21" i="9"/>
  <c r="P21" i="9"/>
  <c r="J22" i="9"/>
  <c r="P22" i="9"/>
  <c r="J23" i="9"/>
  <c r="P23" i="9"/>
  <c r="J24" i="9"/>
  <c r="P24" i="9"/>
  <c r="J25" i="9"/>
  <c r="P25" i="9"/>
  <c r="J26" i="9"/>
  <c r="P26" i="9"/>
  <c r="J27" i="9"/>
  <c r="P27" i="9"/>
  <c r="J28" i="9"/>
  <c r="P28" i="9"/>
  <c r="J29" i="9"/>
  <c r="P29" i="9"/>
  <c r="J30" i="9"/>
  <c r="P30" i="9"/>
  <c r="J31" i="9"/>
  <c r="P31" i="9"/>
  <c r="J32" i="9"/>
  <c r="P32" i="9"/>
  <c r="J33" i="9"/>
  <c r="P33" i="9"/>
  <c r="J34" i="9"/>
  <c r="P34" i="9"/>
  <c r="J35" i="9"/>
  <c r="P35" i="9"/>
  <c r="J36" i="9"/>
  <c r="P36" i="9"/>
  <c r="J37" i="9"/>
  <c r="P37" i="9"/>
  <c r="J38" i="9"/>
  <c r="P38" i="9"/>
  <c r="J39" i="9"/>
  <c r="P39" i="9"/>
  <c r="J40" i="9"/>
  <c r="P40" i="9"/>
  <c r="J41" i="9"/>
  <c r="P41" i="9"/>
  <c r="J42" i="9"/>
  <c r="P42" i="9"/>
  <c r="J43" i="9"/>
  <c r="P43" i="9"/>
  <c r="J44" i="9"/>
  <c r="P44" i="9"/>
  <c r="J45" i="9"/>
  <c r="P45" i="9"/>
  <c r="J46" i="9"/>
  <c r="P46" i="9"/>
  <c r="J47" i="9"/>
  <c r="P47" i="9"/>
  <c r="J48" i="9"/>
  <c r="P48" i="9"/>
  <c r="J49" i="9"/>
  <c r="P49" i="9"/>
  <c r="J50" i="9"/>
  <c r="P50" i="9"/>
  <c r="J51" i="9"/>
  <c r="P51" i="9"/>
  <c r="J52" i="9"/>
  <c r="P52" i="9"/>
  <c r="J53" i="9"/>
  <c r="P53" i="9"/>
  <c r="J54" i="9"/>
  <c r="P54" i="9"/>
  <c r="J55" i="9"/>
  <c r="P55" i="9"/>
  <c r="B68" i="1" l="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D18" i="10" l="1"/>
  <c r="D17" i="10"/>
  <c r="A41" i="9" l="1"/>
  <c r="D16" i="10"/>
  <c r="A37" i="9"/>
  <c r="A32" i="9"/>
  <c r="A27" i="9"/>
  <c r="D21" i="10" l="1"/>
  <c r="D20" i="10"/>
  <c r="B22" i="9"/>
  <c r="D12" i="10" l="1"/>
  <c r="D11" i="10" l="1"/>
  <c r="D10" i="10"/>
  <c r="D9" i="10"/>
  <c r="D8" i="10"/>
  <c r="D14" i="10" l="1"/>
  <c r="M11" i="9"/>
  <c r="M43" i="9"/>
  <c r="M54" i="9"/>
  <c r="M14" i="9"/>
  <c r="M22" i="9"/>
  <c r="M30" i="9"/>
  <c r="M38" i="9"/>
  <c r="M21" i="9"/>
  <c r="M53" i="9"/>
  <c r="M17" i="9"/>
  <c r="M25" i="9"/>
  <c r="M33" i="9"/>
  <c r="M41" i="9"/>
  <c r="M49" i="9"/>
  <c r="M20" i="9"/>
  <c r="M28" i="9"/>
  <c r="M36" i="9"/>
  <c r="M44" i="9"/>
  <c r="M52" i="9"/>
  <c r="M13" i="9"/>
  <c r="M37" i="9"/>
  <c r="M12" i="9"/>
  <c r="M15" i="9"/>
  <c r="M23" i="9"/>
  <c r="M31" i="9"/>
  <c r="M39" i="9"/>
  <c r="M47" i="9"/>
  <c r="M29" i="9"/>
  <c r="M18" i="9"/>
  <c r="M26" i="9"/>
  <c r="M34" i="9"/>
  <c r="M42" i="9"/>
  <c r="M50" i="9"/>
  <c r="M16" i="9"/>
  <c r="M24" i="9"/>
  <c r="M32" i="9"/>
  <c r="M40" i="9"/>
  <c r="M48" i="9"/>
  <c r="M19" i="9"/>
  <c r="M27" i="9"/>
  <c r="M35" i="9"/>
  <c r="M51" i="9"/>
  <c r="M46" i="9"/>
  <c r="M55" i="9"/>
  <c r="M45" i="9"/>
  <c r="G52" i="9"/>
  <c r="G50" i="9"/>
  <c r="G45" i="9"/>
  <c r="G20" i="9"/>
  <c r="G41" i="9"/>
  <c r="G23" i="9"/>
  <c r="G36" i="9"/>
  <c r="G53" i="9"/>
  <c r="G47" i="9"/>
  <c r="G13" i="9"/>
  <c r="G24" i="9"/>
  <c r="G22" i="9"/>
  <c r="G34" i="9"/>
  <c r="G19" i="9"/>
  <c r="G51" i="9"/>
  <c r="G17" i="9"/>
  <c r="G21" i="9"/>
  <c r="G32" i="9"/>
  <c r="G54" i="9"/>
  <c r="G30" i="9"/>
  <c r="G44" i="9"/>
  <c r="G31" i="9"/>
  <c r="G29" i="9"/>
  <c r="G38" i="9"/>
  <c r="G35" i="9"/>
  <c r="G39" i="9"/>
  <c r="G16" i="9"/>
  <c r="G46" i="9"/>
  <c r="G43" i="9"/>
  <c r="G49" i="9"/>
  <c r="G42" i="9"/>
  <c r="G12" i="9"/>
  <c r="G27" i="9"/>
  <c r="G11" i="9"/>
  <c r="G25" i="9"/>
  <c r="G28" i="9"/>
  <c r="G18" i="9"/>
  <c r="G40" i="9"/>
  <c r="G26" i="9"/>
  <c r="G33" i="9"/>
  <c r="G37" i="9"/>
  <c r="G48" i="9"/>
  <c r="G14" i="9"/>
  <c r="G15" i="9"/>
  <c r="G55" i="9"/>
  <c r="D5" i="10"/>
  <c r="D4" i="10"/>
  <c r="D3" i="10"/>
  <c r="M10" i="9" l="1"/>
  <c r="G10" i="9"/>
  <c r="D6" i="10"/>
  <c r="O10" i="9" l="1"/>
  <c r="O12" i="9"/>
  <c r="O14" i="9"/>
  <c r="O16" i="9"/>
  <c r="O18" i="9"/>
  <c r="O20" i="9"/>
  <c r="O22" i="9"/>
  <c r="O24" i="9"/>
  <c r="O26" i="9"/>
  <c r="O28" i="9"/>
  <c r="O30" i="9"/>
  <c r="O32" i="9"/>
  <c r="O34" i="9"/>
  <c r="O36" i="9"/>
  <c r="O38" i="9"/>
  <c r="O40" i="9"/>
  <c r="O42" i="9"/>
  <c r="O44" i="9"/>
  <c r="O46" i="9"/>
  <c r="O48" i="9"/>
  <c r="O50" i="9"/>
  <c r="O52" i="9"/>
  <c r="O54" i="9"/>
  <c r="I11" i="9"/>
  <c r="I13" i="9"/>
  <c r="I15" i="9"/>
  <c r="I17" i="9"/>
  <c r="I19" i="9"/>
  <c r="I21" i="9"/>
  <c r="I23" i="9"/>
  <c r="I25" i="9"/>
  <c r="I27" i="9"/>
  <c r="I29" i="9"/>
  <c r="I31" i="9"/>
  <c r="I33" i="9"/>
  <c r="I35" i="9"/>
  <c r="I37" i="9"/>
  <c r="I39" i="9"/>
  <c r="I41" i="9"/>
  <c r="I43" i="9"/>
  <c r="I45" i="9"/>
  <c r="I47" i="9"/>
  <c r="I49" i="9"/>
  <c r="I51" i="9"/>
  <c r="I53" i="9"/>
  <c r="I55" i="9"/>
  <c r="O51" i="9"/>
  <c r="O11" i="9"/>
  <c r="O13" i="9"/>
  <c r="O15" i="9"/>
  <c r="O17" i="9"/>
  <c r="O19" i="9"/>
  <c r="O21" i="9"/>
  <c r="O23" i="9"/>
  <c r="O25" i="9"/>
  <c r="O27" i="9"/>
  <c r="O29" i="9"/>
  <c r="O31" i="9"/>
  <c r="O33" i="9"/>
  <c r="O35" i="9"/>
  <c r="O37" i="9"/>
  <c r="O39" i="9"/>
  <c r="O41" i="9"/>
  <c r="O43" i="9"/>
  <c r="O45" i="9"/>
  <c r="O47" i="9"/>
  <c r="O49" i="9"/>
  <c r="O53" i="9"/>
  <c r="O55" i="9"/>
  <c r="I10" i="9"/>
  <c r="I12" i="9"/>
  <c r="I14" i="9"/>
  <c r="I16" i="9"/>
  <c r="I18" i="9"/>
  <c r="I20" i="9"/>
  <c r="I22" i="9"/>
  <c r="I24" i="9"/>
  <c r="I26" i="9"/>
  <c r="I28" i="9"/>
  <c r="I30" i="9"/>
  <c r="I32" i="9"/>
  <c r="I34" i="9"/>
  <c r="I36" i="9"/>
  <c r="I38" i="9"/>
  <c r="I40" i="9"/>
  <c r="I42" i="9"/>
  <c r="I44" i="9"/>
  <c r="I46" i="9"/>
  <c r="I48" i="9"/>
  <c r="I50" i="9"/>
  <c r="I52" i="9"/>
  <c r="I54" i="9"/>
  <c r="H23" i="9"/>
  <c r="H31" i="9"/>
  <c r="K31" i="9" s="1"/>
  <c r="N32" i="9"/>
  <c r="Q32" i="9" s="1"/>
  <c r="R32" i="9" s="1"/>
  <c r="H39" i="9"/>
  <c r="N40" i="9"/>
  <c r="H55" i="9"/>
  <c r="H42" i="9"/>
  <c r="N51" i="9"/>
  <c r="N10" i="9"/>
  <c r="H25" i="9"/>
  <c r="N42" i="9"/>
  <c r="H49" i="9"/>
  <c r="H10" i="9"/>
  <c r="N11" i="9"/>
  <c r="H18" i="9"/>
  <c r="N19" i="9"/>
  <c r="Q19" i="9" s="1"/>
  <c r="R19" i="9" s="1"/>
  <c r="H26" i="9"/>
  <c r="N27" i="9"/>
  <c r="H34" i="9"/>
  <c r="N35" i="9"/>
  <c r="Q35" i="9" s="1"/>
  <c r="R35" i="9" s="1"/>
  <c r="H50" i="9"/>
  <c r="K50" i="9" s="1"/>
  <c r="N55" i="9"/>
  <c r="H17" i="9"/>
  <c r="K17" i="9" s="1"/>
  <c r="N18" i="9"/>
  <c r="H13" i="9"/>
  <c r="N14" i="9"/>
  <c r="Q14" i="9" s="1"/>
  <c r="R14" i="9" s="1"/>
  <c r="H21" i="9"/>
  <c r="N22" i="9"/>
  <c r="H29" i="9"/>
  <c r="K29" i="9" s="1"/>
  <c r="N30" i="9"/>
  <c r="Q30" i="9" s="1"/>
  <c r="R30" i="9" s="1"/>
  <c r="H37" i="9"/>
  <c r="N38" i="9"/>
  <c r="H45" i="9"/>
  <c r="N46" i="9"/>
  <c r="Q46" i="9" s="1"/>
  <c r="R46" i="9" s="1"/>
  <c r="H53" i="9"/>
  <c r="N54" i="9"/>
  <c r="H16" i="9"/>
  <c r="K16" i="9" s="1"/>
  <c r="N17" i="9"/>
  <c r="Q17" i="9" s="1"/>
  <c r="R17" i="9" s="1"/>
  <c r="H24" i="9"/>
  <c r="N25" i="9"/>
  <c r="H32" i="9"/>
  <c r="N33" i="9"/>
  <c r="Q33" i="9" s="1"/>
  <c r="R33" i="9" s="1"/>
  <c r="H40" i="9"/>
  <c r="N41" i="9"/>
  <c r="H48" i="9"/>
  <c r="K48" i="9" s="1"/>
  <c r="N49" i="9"/>
  <c r="Q49" i="9" s="1"/>
  <c r="R49" i="9" s="1"/>
  <c r="H51" i="9"/>
  <c r="H11" i="9"/>
  <c r="N12" i="9"/>
  <c r="H19" i="9"/>
  <c r="K19" i="9" s="1"/>
  <c r="N20" i="9"/>
  <c r="H27" i="9"/>
  <c r="K27" i="9" s="1"/>
  <c r="N28" i="9"/>
  <c r="Q28" i="9" s="1"/>
  <c r="R28" i="9" s="1"/>
  <c r="H35" i="9"/>
  <c r="K35" i="9" s="1"/>
  <c r="N36" i="9"/>
  <c r="H43" i="9"/>
  <c r="N44" i="9"/>
  <c r="H54" i="9"/>
  <c r="N26" i="9"/>
  <c r="N50" i="9"/>
  <c r="H14" i="9"/>
  <c r="N15" i="9"/>
  <c r="Q15" i="9" s="1"/>
  <c r="R15" i="9" s="1"/>
  <c r="H22" i="9"/>
  <c r="N23" i="9"/>
  <c r="H30" i="9"/>
  <c r="N31" i="9"/>
  <c r="Q31" i="9" s="1"/>
  <c r="R31" i="9" s="1"/>
  <c r="H38" i="9"/>
  <c r="N39" i="9"/>
  <c r="Q39" i="9" s="1"/>
  <c r="R39" i="9" s="1"/>
  <c r="H46" i="9"/>
  <c r="N47" i="9"/>
  <c r="Q47" i="9" s="1"/>
  <c r="R47" i="9" s="1"/>
  <c r="H33" i="9"/>
  <c r="K33" i="9" s="1"/>
  <c r="N34" i="9"/>
  <c r="H12" i="9"/>
  <c r="N13" i="9"/>
  <c r="H20" i="9"/>
  <c r="K20" i="9" s="1"/>
  <c r="N21" i="9"/>
  <c r="H28" i="9"/>
  <c r="N29" i="9"/>
  <c r="H36" i="9"/>
  <c r="K36" i="9" s="1"/>
  <c r="N37" i="9"/>
  <c r="H44" i="9"/>
  <c r="N45" i="9"/>
  <c r="H52" i="9"/>
  <c r="K52" i="9" s="1"/>
  <c r="N53" i="9"/>
  <c r="Q53" i="9" s="1"/>
  <c r="R53" i="9" s="1"/>
  <c r="H15" i="9"/>
  <c r="K15" i="9" s="1"/>
  <c r="N16" i="9"/>
  <c r="Q16" i="9" s="1"/>
  <c r="R16" i="9" s="1"/>
  <c r="N24" i="9"/>
  <c r="H47" i="9"/>
  <c r="K47" i="9" s="1"/>
  <c r="N48" i="9"/>
  <c r="Q48" i="9" s="1"/>
  <c r="R48" i="9" s="1"/>
  <c r="N43" i="9"/>
  <c r="N52" i="9"/>
  <c r="H41" i="9"/>
  <c r="C3" i="6"/>
  <c r="C2" i="6"/>
  <c r="Q21" i="9" l="1"/>
  <c r="R21" i="9" s="1"/>
  <c r="Q50" i="9"/>
  <c r="R50" i="9" s="1"/>
  <c r="Q26" i="9"/>
  <c r="R26" i="9" s="1"/>
  <c r="Q45" i="9"/>
  <c r="R45" i="9" s="1"/>
  <c r="Q13" i="9"/>
  <c r="R13" i="9" s="1"/>
  <c r="Q29" i="9"/>
  <c r="R29" i="9" s="1"/>
  <c r="K28" i="9"/>
  <c r="K41" i="9"/>
  <c r="Q41" i="9"/>
  <c r="R41" i="9" s="1"/>
  <c r="Q54" i="9"/>
  <c r="R54" i="9" s="1"/>
  <c r="Q22" i="9"/>
  <c r="R22" i="9" s="1"/>
  <c r="K49" i="9"/>
  <c r="K25" i="9"/>
  <c r="K44" i="9"/>
  <c r="K12" i="9"/>
  <c r="Q44" i="9"/>
  <c r="R44" i="9" s="1"/>
  <c r="Q12" i="9"/>
  <c r="R12" i="9" s="1"/>
  <c r="K32" i="9"/>
  <c r="K45" i="9"/>
  <c r="K13" i="9"/>
  <c r="Q10" i="9"/>
  <c r="R10" i="9" s="1"/>
  <c r="Q25" i="9"/>
  <c r="R25" i="9" s="1"/>
  <c r="Q38" i="9"/>
  <c r="R38" i="9" s="1"/>
  <c r="Q51" i="9"/>
  <c r="R51" i="9" s="1"/>
  <c r="K38" i="9"/>
  <c r="K54" i="9"/>
  <c r="Q52" i="9"/>
  <c r="R52" i="9" s="1"/>
  <c r="Q20" i="9"/>
  <c r="R20" i="9" s="1"/>
  <c r="K21" i="9"/>
  <c r="Q18" i="9"/>
  <c r="R18" i="9" s="1"/>
  <c r="K26" i="9"/>
  <c r="K23" i="9"/>
  <c r="Q34" i="9"/>
  <c r="R34" i="9" s="1"/>
  <c r="K22" i="9"/>
  <c r="Q36" i="9"/>
  <c r="R36" i="9" s="1"/>
  <c r="K51" i="9"/>
  <c r="Q37" i="9"/>
  <c r="R37" i="9" s="1"/>
  <c r="Q55" i="9"/>
  <c r="R55" i="9" s="1"/>
  <c r="K55" i="9"/>
  <c r="Q23" i="9"/>
  <c r="R23" i="9" s="1"/>
  <c r="K10" i="9"/>
  <c r="Q27" i="9"/>
  <c r="R27" i="9" s="1"/>
  <c r="K30" i="9"/>
  <c r="Q43" i="9"/>
  <c r="R43" i="9" s="1"/>
  <c r="K43" i="9"/>
  <c r="K11" i="9"/>
  <c r="Q24" i="9"/>
  <c r="R24" i="9" s="1"/>
  <c r="Q11" i="9"/>
  <c r="R11" i="9" s="1"/>
  <c r="K46" i="9"/>
  <c r="K14" i="9"/>
  <c r="Q40" i="9"/>
  <c r="R40" i="9" s="1"/>
  <c r="K39" i="9"/>
  <c r="K40" i="9"/>
  <c r="K53" i="9"/>
  <c r="K34" i="9"/>
  <c r="Q42" i="9"/>
  <c r="R42" i="9" s="1"/>
  <c r="K24" i="9"/>
  <c r="K37" i="9"/>
  <c r="K18" i="9"/>
  <c r="K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00000000-0006-0000-0900-000001000000}">
      <text>
        <r>
          <rPr>
            <b/>
            <sz val="9"/>
            <color indexed="81"/>
            <rFont val="Tahoma"/>
            <family val="2"/>
          </rPr>
          <t>IFIC:</t>
        </r>
        <r>
          <rPr>
            <sz val="9"/>
            <color indexed="81"/>
            <rFont val="Tahoma"/>
            <family val="2"/>
          </rPr>
          <t xml:space="preserve">
note: basé sur le temps de travail à 100%</t>
        </r>
      </text>
    </comment>
    <comment ref="A16" authorId="0" shapeId="0" xr:uid="{00000000-0006-0000-0900-000002000000}">
      <text>
        <r>
          <rPr>
            <b/>
            <sz val="9"/>
            <color indexed="81"/>
            <rFont val="Tahoma"/>
            <family val="2"/>
          </rPr>
          <t>IFIC:</t>
        </r>
        <r>
          <rPr>
            <sz val="9"/>
            <color indexed="81"/>
            <rFont val="Tahoma"/>
            <family val="2"/>
          </rPr>
          <t xml:space="preserve">
note: un temps plein compte 38h. Dans le cas d’un contrat de travail de 40h semaine mais avec un jour de récupération par mois, indiquez 38h.</t>
        </r>
      </text>
    </comment>
  </commentList>
</comments>
</file>

<file path=xl/sharedStrings.xml><?xml version="1.0" encoding="utf-8"?>
<sst xmlns="http://schemas.openxmlformats.org/spreadsheetml/2006/main" count="670" uniqueCount="376">
  <si>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</si>
  <si>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</si>
  <si>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</si>
  <si>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</si>
  <si>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</si>
  <si>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</si>
  <si>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</si>
  <si>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</si>
  <si>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</si>
  <si>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</si>
  <si>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</si>
  <si>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</si>
  <si>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</si>
  <si>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</si>
  <si>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</si>
  <si>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</si>
  <si>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</si>
  <si>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</si>
  <si>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</si>
  <si>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</si>
  <si>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</si>
  <si>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</si>
  <si>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</si>
  <si>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</si>
  <si>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</si>
  <si>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</si>
  <si>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</si>
  <si>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</si>
  <si>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</si>
  <si>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</si>
  <si>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</si>
  <si>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</si>
  <si>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</si>
  <si>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</si>
  <si>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</si>
  <si>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</si>
  <si>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</si>
  <si>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</si>
  <si>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</si>
  <si>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</si>
  <si>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</si>
  <si>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</si>
  <si>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</si>
  <si>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</si>
  <si>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</si>
  <si>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</si>
  <si>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</si>
  <si>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</si>
  <si>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</si>
  <si>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</si>
  <si>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</si>
  <si>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</si>
  <si>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</si>
  <si>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</si>
  <si>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</si>
  <si>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</si>
  <si>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</si>
  <si>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</si>
  <si>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</si>
  <si>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</si>
  <si>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</si>
  <si>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</si>
  <si>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</si>
  <si>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</si>
  <si>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</si>
  <si>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</si>
  <si>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</si>
  <si>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TPP</t>
  </si>
  <si>
    <t>QPP</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</si>
  <si>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</si>
  <si>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</si>
  <si>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</si>
  <si>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</si>
  <si>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</si>
  <si>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</si>
  <si>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</si>
  <si>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</si>
  <si>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</si>
  <si>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</si>
  <si>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</si>
  <si>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</si>
  <si>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</si>
  <si>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temps de travail fonction 1</t>
  </si>
  <si>
    <t>% temps de travail fonction 2</t>
  </si>
  <si>
    <t>% temps de travail fonction 3</t>
  </si>
  <si>
    <t xml:space="preserve">Régle à appliquer </t>
  </si>
  <si>
    <t>Seuil pour fonction hybride</t>
  </si>
  <si>
    <t>F1</t>
  </si>
  <si>
    <t>F2</t>
  </si>
  <si>
    <t>F3</t>
  </si>
  <si>
    <t>Barème cible</t>
  </si>
  <si>
    <t>Delta</t>
  </si>
  <si>
    <t>Fonction 1</t>
  </si>
  <si>
    <t>Fonction 2</t>
  </si>
  <si>
    <t>Fonction 3</t>
  </si>
  <si>
    <t>ordre categories</t>
  </si>
  <si>
    <t>Année d'ancienneté barémique</t>
  </si>
  <si>
    <t>listes</t>
  </si>
  <si>
    <t>Non</t>
  </si>
  <si>
    <t>Oui</t>
  </si>
  <si>
    <t>Aucune</t>
  </si>
  <si>
    <t>Temps de travail contractuel en heures par semaine</t>
  </si>
  <si>
    <t>Droit à une prime TPP/QPP</t>
  </si>
  <si>
    <t>Responsable du Département Administratif et Financier</t>
  </si>
  <si>
    <t>Chef de Service Administratif</t>
  </si>
  <si>
    <t>Chef-Adjoint du Service Administratif</t>
  </si>
  <si>
    <t>Attaché aux Affaires Juridiques</t>
  </si>
  <si>
    <t>Coordinateur Qualité</t>
  </si>
  <si>
    <t>Responsable Qualité Centre de Transfusion Sanguine</t>
  </si>
  <si>
    <t>Attaché à la Communication</t>
  </si>
  <si>
    <t>Chef d'Equipe Administrative</t>
  </si>
  <si>
    <t>Secrétaire de Direction</t>
  </si>
  <si>
    <t>Employé Enregistrement Médical</t>
  </si>
  <si>
    <t>Collaborateur à la Qualité Centre de Transfusion Sanguine</t>
  </si>
  <si>
    <t>Secrétaire de Service ou de Département</t>
  </si>
  <si>
    <t>Employé Accueil Maison Médicale</t>
  </si>
  <si>
    <t>Employé Accueil / Réception / Téléphonie</t>
  </si>
  <si>
    <t>Secrétaire Médicale</t>
  </si>
  <si>
    <t>Employé Admissions</t>
  </si>
  <si>
    <t>Employé au Service de Permanence</t>
  </si>
  <si>
    <t>Employé Administratif</t>
  </si>
  <si>
    <t>Employé Administratif Archives</t>
  </si>
  <si>
    <t>Aide Administrative Secrétariat</t>
  </si>
  <si>
    <t>Recruteur des Donneurs de Sang</t>
  </si>
  <si>
    <t>Responsable Gestion des Donneurs</t>
  </si>
  <si>
    <t>Employé Administratif Consultation</t>
  </si>
  <si>
    <t>Chef Comptable</t>
  </si>
  <si>
    <t>Chef du Service Facturation</t>
  </si>
  <si>
    <t>Chef du Service Contentieux</t>
  </si>
  <si>
    <t>Chef-Adjoint Comptable</t>
  </si>
  <si>
    <t>Chef-Adjoint du Service Facturation</t>
  </si>
  <si>
    <t>Chef-Adjoint du Service Contentieux</t>
  </si>
  <si>
    <t>Attaché à la Gestion Budgétaire</t>
  </si>
  <si>
    <t>Comptable</t>
  </si>
  <si>
    <t>Caissier</t>
  </si>
  <si>
    <t>Employé Contentieux</t>
  </si>
  <si>
    <t>Employé Facturation</t>
  </si>
  <si>
    <t>Employé à la Gestion de l’Argent de Poche</t>
  </si>
  <si>
    <t>Aide-Comptable</t>
  </si>
  <si>
    <t>Aide à la Facturation</t>
  </si>
  <si>
    <t>Chef du Service Informatique</t>
  </si>
  <si>
    <t>Chef d'équipe PC Support</t>
  </si>
  <si>
    <t>Gestionnaire Système</t>
  </si>
  <si>
    <t>Analyste</t>
  </si>
  <si>
    <t>Gestionnaire des Réseaux</t>
  </si>
  <si>
    <t>Opérateur</t>
  </si>
  <si>
    <t>Employé PC Support</t>
  </si>
  <si>
    <t>Employé Entretien PC</t>
  </si>
  <si>
    <t>Programmeur</t>
  </si>
  <si>
    <t>Responsable du Service du Personnel</t>
  </si>
  <si>
    <t>Chef du Service Développement RH</t>
  </si>
  <si>
    <t>Chef du Service Administration du Personnel</t>
  </si>
  <si>
    <t>Attaché à la Formation</t>
  </si>
  <si>
    <t>Collaborateur Spécialisé Développement RH</t>
  </si>
  <si>
    <t>Employé Spécialisé Administration du Personnel</t>
  </si>
  <si>
    <t>Collaborateur Développement RH</t>
  </si>
  <si>
    <t>Employé Administration du Personnel</t>
  </si>
  <si>
    <t>Responsable du Département Hôtelier</t>
  </si>
  <si>
    <t>Chef du Service Entretien Ménager</t>
  </si>
  <si>
    <t>Chef-Adjoint du Service Entretien Ménager</t>
  </si>
  <si>
    <t>Brigadier</t>
  </si>
  <si>
    <t>Chauffeur Transport des Patients</t>
  </si>
  <si>
    <t>Coiffeur</t>
  </si>
  <si>
    <t>Technicien de Surface</t>
  </si>
  <si>
    <t>Couturier</t>
  </si>
  <si>
    <t>Préposé Buanderie</t>
  </si>
  <si>
    <t>Chauffeur</t>
  </si>
  <si>
    <t>Responsable du Département Technique</t>
  </si>
  <si>
    <t>Chef du Service Technique</t>
  </si>
  <si>
    <t>Conseiller en Prévention - Chef du Service</t>
  </si>
  <si>
    <t>Conseiller en Prévention - Chef-Adjoint du Service</t>
  </si>
  <si>
    <t>Attaché à la Gestion des Bâtiments</t>
  </si>
  <si>
    <t>Chef d'équipe Service Technique</t>
  </si>
  <si>
    <t>Technicien Spécialisé</t>
  </si>
  <si>
    <t>Biotechnicien</t>
  </si>
  <si>
    <t>Technicien</t>
  </si>
  <si>
    <t>Préposé Polyvalent Entretien Technique</t>
  </si>
  <si>
    <t>Garde</t>
  </si>
  <si>
    <t>Jardinier</t>
  </si>
  <si>
    <t>Aide-Technicien</t>
  </si>
  <si>
    <t>Préposé Maintenance</t>
  </si>
  <si>
    <t>Chef du Service Achats</t>
  </si>
  <si>
    <t xml:space="preserve">Chef du Service Magasin </t>
  </si>
  <si>
    <t>Chef-Adjoint du Service Achats</t>
  </si>
  <si>
    <t>Chef-Adjoint du Service Magasin</t>
  </si>
  <si>
    <t>Acheteur</t>
  </si>
  <si>
    <t>Employé Administratif Achats</t>
  </si>
  <si>
    <t>Magasinier</t>
  </si>
  <si>
    <t>Employé Économat</t>
  </si>
  <si>
    <t>Aide-Magasinier</t>
  </si>
  <si>
    <t>Chef du Service Alimentation</t>
  </si>
  <si>
    <t>Chef-Cuisinier</t>
  </si>
  <si>
    <t>Cuisinier</t>
  </si>
  <si>
    <t>Préposé Restaurant/Cafétéria</t>
  </si>
  <si>
    <t>Aide-Cuisinier/Commis</t>
  </si>
  <si>
    <t>Aide-Cuisine</t>
  </si>
  <si>
    <t>Pharmacien en Chef</t>
  </si>
  <si>
    <t>Pharmacien en Chef-Adjoint</t>
  </si>
  <si>
    <t>Pharmacien Hospitalier</t>
  </si>
  <si>
    <t>Magasinier à la Pharmacie</t>
  </si>
  <si>
    <t>Assistant Pharmaceutico-Technique</t>
  </si>
  <si>
    <t>Employé Distribution à la Pharmacie</t>
  </si>
  <si>
    <t>Aide en Pharmacie</t>
  </si>
  <si>
    <t>Chef-Technologue de Laboratoire Médical</t>
  </si>
  <si>
    <t>Chef-Adjoint Technologue de Laboratoire Médical</t>
  </si>
  <si>
    <t>Coordinateur Qualité Laboratoire</t>
  </si>
  <si>
    <t>Technologue Laboratoire Médical</t>
  </si>
  <si>
    <t>Employé Réception et Distribution d'Échantillons</t>
  </si>
  <si>
    <t>Préleveur</t>
  </si>
  <si>
    <t>Aide-Laborantin</t>
  </si>
  <si>
    <t>Chef du Service Médico-technique</t>
  </si>
  <si>
    <t>Chef Physicien</t>
  </si>
  <si>
    <t>Chef du Service Stérilisation</t>
  </si>
  <si>
    <t>Physicien</t>
  </si>
  <si>
    <t>Technologue Imagerie Médicale</t>
  </si>
  <si>
    <t>Technicien Service Médico-Technique</t>
  </si>
  <si>
    <t>Collaborateur en Stérilisation</t>
  </si>
  <si>
    <t>Chef des Services Paramédicaux</t>
  </si>
  <si>
    <t>Chef du Service Kinésithérapie</t>
  </si>
  <si>
    <t>Chef du Service Ergothérapie</t>
  </si>
  <si>
    <t>Chef du Service Logopédie</t>
  </si>
  <si>
    <t>Chef du Service Diététique</t>
  </si>
  <si>
    <t>Chef du Service Animation</t>
  </si>
  <si>
    <t>Coordinateur des Psychomotriciens</t>
  </si>
  <si>
    <t>Coordinateur Thérapeutique</t>
  </si>
  <si>
    <t>Kinésithérapeute</t>
  </si>
  <si>
    <t>Ergothérapeute</t>
  </si>
  <si>
    <t xml:space="preserve">Logopède   </t>
  </si>
  <si>
    <t>Diététicien</t>
  </si>
  <si>
    <t>Animateur</t>
  </si>
  <si>
    <t>Accompagnateur Activités</t>
  </si>
  <si>
    <t>Animateur dans les Soins Résidentiels aux Personnes Agées</t>
  </si>
  <si>
    <t>Pédicure</t>
  </si>
  <si>
    <t>Psychomotricien</t>
  </si>
  <si>
    <t>Audiologue</t>
  </si>
  <si>
    <t>Kinésithérapeute Maison Médicale</t>
  </si>
  <si>
    <t>Chef du Service Psychologie</t>
  </si>
  <si>
    <t>Chef du Service Accompagnement Spirituel</t>
  </si>
  <si>
    <t xml:space="preserve">Chef du Service Social </t>
  </si>
  <si>
    <t>Chef-Adjoint du Service Social</t>
  </si>
  <si>
    <t>Psychologue</t>
  </si>
  <si>
    <t>Assistant en Psychologie</t>
  </si>
  <si>
    <t>Accompagnateur Spirituel</t>
  </si>
  <si>
    <t>Collaborateur au Service Social</t>
  </si>
  <si>
    <t>Collaborateur au Service Social - Revalidation</t>
  </si>
  <si>
    <t>Collaborateur au Service Social - Maison Médicale</t>
  </si>
  <si>
    <t>Collaborateur Service Social dans une Unité / un Centre Psychiatrique</t>
  </si>
  <si>
    <t>Collaborateur Service Social dans les Soins Résidentiels aux Personnes Agées</t>
  </si>
  <si>
    <t>Médiateur</t>
  </si>
  <si>
    <t>Médiateur Interculturel</t>
  </si>
  <si>
    <t>Référent Hospitalier</t>
  </si>
  <si>
    <t>Promoteur à la Santé Maison Médicale</t>
  </si>
  <si>
    <t>Responsable des Bénévoles</t>
  </si>
  <si>
    <t>Infirmier - Chef de Service</t>
  </si>
  <si>
    <t>Attaché à la Gestion des Soins</t>
  </si>
  <si>
    <t>Infirmier Premier Responsable</t>
  </si>
  <si>
    <t>Aide Logistique dans une unité de soins ou de résidence</t>
  </si>
  <si>
    <t>Employé Transport Interne des Patients</t>
  </si>
  <si>
    <t>Infirmier Chargé Accueil et Encadrement du Personnel Infirmier Nouveau, Rentrant et Stagiaire</t>
  </si>
  <si>
    <t>Infirmier en Chef - Coordinateur</t>
  </si>
  <si>
    <t xml:space="preserve">Infirmier en Chef en Hôpital </t>
  </si>
  <si>
    <t>Sage-Femme en Chef</t>
  </si>
  <si>
    <t>Infirmier en Chef en Hôpital (petite unité)</t>
  </si>
  <si>
    <t>Responsable du Transport Interne des Patients</t>
  </si>
  <si>
    <t>Infirmier en Chef-Adjoint en Hôpital</t>
  </si>
  <si>
    <t>Sage-femme en Chef-Adjoint</t>
  </si>
  <si>
    <t>Infirmier Référence Discipline</t>
  </si>
  <si>
    <t>Infirmier-Hygiéniste</t>
  </si>
  <si>
    <t>Infirmier Chargé d'Études</t>
  </si>
  <si>
    <t>Infirmier en Urgences</t>
  </si>
  <si>
    <t>Infirmier en Soins Intensifs</t>
  </si>
  <si>
    <t>Infirmier de Référence dans une unité/un service</t>
  </si>
  <si>
    <t>Infirmier SMUR</t>
  </si>
  <si>
    <t>Infirmier au Bloc Opératoire</t>
  </si>
  <si>
    <t>Infirmier en Soins Néonataux Intensifs</t>
  </si>
  <si>
    <t>Infirmier en Hôpital</t>
  </si>
  <si>
    <t>Sage-Femme</t>
  </si>
  <si>
    <t>Aide-Soignant Hôpital</t>
  </si>
  <si>
    <t>Ambulancier</t>
  </si>
  <si>
    <t>Coordinateur Transplantation</t>
  </si>
  <si>
    <t>Infirmier Expert en Auto-gestion du Diabète</t>
  </si>
  <si>
    <t>Sage-Femme Post-Partum</t>
  </si>
  <si>
    <t>Infirmier en Consultation</t>
  </si>
  <si>
    <t>Puéricultrice</t>
  </si>
  <si>
    <t>Employé à la Morgue</t>
  </si>
  <si>
    <t>Infirmier en Salle de Plâtres</t>
  </si>
  <si>
    <t>Infirmier Oncologie Hôpital de Jour</t>
  </si>
  <si>
    <t>Infirmier dans un Service Oncologique</t>
  </si>
  <si>
    <t>Infirmier en Hémodialyse</t>
  </si>
  <si>
    <t>Infirmier en Soins Palliatifs</t>
  </si>
  <si>
    <t>Infirmier en Gériatrie</t>
  </si>
  <si>
    <t>Infirmier Pédiatrie</t>
  </si>
  <si>
    <t>Infirmier en Chef dans une Unité/un Centre Psychiatrique</t>
  </si>
  <si>
    <t>Coordinateur Habitations Protégées</t>
  </si>
  <si>
    <t>Infirmier en Chef-Adjoint dans une Unité/un Centre Psychiatrique</t>
  </si>
  <si>
    <t>Infirmier dans une Unité/un Centre Psychiatrique</t>
  </si>
  <si>
    <t>Accompagnateur Habitations Protégées</t>
  </si>
  <si>
    <t>Aide-Soignant dans une Unité/un Centre Psychiatrique</t>
  </si>
  <si>
    <t>Educateur / Accompagnateur dans une Unité/un Centre Psychiatrique</t>
  </si>
  <si>
    <t>Infirmier en Chef Soins Résidentiels Personnes Agées</t>
  </si>
  <si>
    <t>Infirmier en Chef-Adjoint Soins Résidentiels Personnes Agées</t>
  </si>
  <si>
    <t>Infirmier Soins Résidentiels Personnes Agées</t>
  </si>
  <si>
    <t>Accompagnateur CANTOU</t>
  </si>
  <si>
    <t>Aide-Soignant Soins Résidentiels Personnes Agées</t>
  </si>
  <si>
    <t>Infirmier en Chef Soins à Domicile</t>
  </si>
  <si>
    <t>Infirmier en Chef-Adjoint Soins à Domicile</t>
  </si>
  <si>
    <t>Infirmier Référence Discipline Soins Infirmiers à Domicile</t>
  </si>
  <si>
    <t>Infirmier Psychiatrique à Domicile</t>
  </si>
  <si>
    <t>Infirmier Expert en Auto-gestion du Diabète Soins à Domicile</t>
  </si>
  <si>
    <t>Infirmier Soins à Domicile</t>
  </si>
  <si>
    <t>Aide-Soignant Soins à Domicile</t>
  </si>
  <si>
    <t>Médecin Généraliste dans une Maison Médicale</t>
  </si>
  <si>
    <t>Coordinateur Général Maison Médicale</t>
  </si>
  <si>
    <t>Coordinateur des Soins Maison Médicale</t>
  </si>
  <si>
    <t>Infirmier Maison Médicale</t>
  </si>
  <si>
    <t>Aide-Soignant Maison Médicale</t>
  </si>
  <si>
    <t>Infirmier en Chef - Centre de Transfusion Sanguine</t>
  </si>
  <si>
    <t>Infirmier en Chef-Adjoint Centre de Transfusion Sanguine</t>
  </si>
  <si>
    <t>Infirmier Chef d'Equipe Centre de Transfusion Sanguine</t>
  </si>
  <si>
    <t xml:space="preserve">Infirmier Centre de Transfusion Sanguine </t>
  </si>
  <si>
    <t>Assistant 'Prise de Sang'</t>
  </si>
  <si>
    <t>Titre</t>
  </si>
  <si>
    <t>Fonctionsdif</t>
  </si>
  <si>
    <t>compl</t>
  </si>
  <si>
    <t>330.01.20 - Ouderenzorg</t>
  </si>
  <si>
    <t>330.01.41 - Reva</t>
  </si>
  <si>
    <t>secteur</t>
  </si>
  <si>
    <t>Privés fédéraux</t>
  </si>
  <si>
    <t>CP1</t>
  </si>
  <si>
    <t>CP2</t>
  </si>
  <si>
    <t>330.01.51 - IBW</t>
  </si>
  <si>
    <t>330.01.10 - Cat ziekenhuizen en PVT's</t>
  </si>
  <si>
    <t>Secteur</t>
  </si>
  <si>
    <t>Numéro de commission paritaire</t>
  </si>
  <si>
    <t>En % du salaire mensuel</t>
  </si>
  <si>
    <t>Salaire minimum</t>
  </si>
  <si>
    <t>Temps de travail</t>
  </si>
  <si>
    <t>Regle salaire minimum</t>
  </si>
  <si>
    <t>Indiquez un secteur</t>
  </si>
  <si>
    <t>Indiquez un num de CP</t>
  </si>
  <si>
    <t>Privés régionalisés flamands</t>
  </si>
  <si>
    <t>Code IFIC fonction 1</t>
  </si>
  <si>
    <t>Manquant</t>
  </si>
  <si>
    <t>Indiquer une catégorie</t>
  </si>
  <si>
    <t>Catégorie attribuée à la fonction manquante</t>
  </si>
  <si>
    <t>Fonctionsdifreg</t>
  </si>
  <si>
    <t>niveauformation</t>
  </si>
  <si>
    <t>&lt; Bachelier</t>
  </si>
  <si>
    <t>Bachelier ou +</t>
  </si>
  <si>
    <t>Veuillez indiquer le niveau de formation</t>
  </si>
  <si>
    <t>Code IFIC fonction 2</t>
  </si>
  <si>
    <t>Code IFIC fonction 3</t>
  </si>
  <si>
    <t>Supplément de fonction (4%-8%-12%)</t>
  </si>
  <si>
    <t>Pas d'application</t>
  </si>
  <si>
    <t>affichage CP</t>
  </si>
  <si>
    <t>affichage secteur</t>
  </si>
  <si>
    <r>
      <t xml:space="preserve">!!! </t>
    </r>
    <r>
      <rPr>
        <u/>
        <sz val="10"/>
        <rFont val="Arial"/>
        <family val="2"/>
      </rPr>
      <t>Attention</t>
    </r>
    <r>
      <rPr>
        <sz val="10"/>
        <rFont val="Arial"/>
        <family val="2"/>
      </rPr>
      <t>: il est nécessaire d'indiquer un secteur et le cas échéant un numéro de CP</t>
    </r>
  </si>
  <si>
    <t>Fonction manquante: indiquez la catégorie ci-dessous</t>
  </si>
  <si>
    <t>BI</t>
  </si>
  <si>
    <t>Ancien barème CP 330 (mensuel)</t>
  </si>
  <si>
    <t>Prime non sectorielle fixe intégrée dans le barème de départ</t>
  </si>
  <si>
    <t>Barème-cible IFIC</t>
  </si>
  <si>
    <t>Ancien barème CP 330</t>
  </si>
  <si>
    <t>Echelle de base</t>
  </si>
  <si>
    <t>Complément de fonction (montant fixe à partir de 18 ans)</t>
  </si>
  <si>
    <t>Infirmier mid-care</t>
  </si>
  <si>
    <t>Infirmier en salle de réveil</t>
  </si>
  <si>
    <t>Infirmier/éducateur/collaborateur équipe mobile en soins psychiatriques</t>
  </si>
  <si>
    <t>En euros (!!! Montant pour 1 ETP)</t>
  </si>
  <si>
    <t>Ancien barème CP 330 
(mensuel brut)</t>
  </si>
  <si>
    <t>Barème cible IFIC 
(mensuel brut)</t>
  </si>
  <si>
    <t>Salaire horaire brut IFIC</t>
  </si>
  <si>
    <t>Calculateur Barème IFIC - index mars 2022</t>
  </si>
  <si>
    <t>index 01/01/2022</t>
  </si>
  <si>
    <t>Barèmes-cible au 01/03/2022 - Rang d'index 5</t>
  </si>
  <si>
    <t>Montants mensuels bruts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</si>
</sst>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29"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u/>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95">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0" fontId="2" fillId="0" borderId="1" xfId="0" applyFont="1" applyBorder="1"/>
    <xf numFmtId="164" fontId="0" fillId="2" borderId="1" xfId="0" applyNumberFormat="1" applyFill="1" applyBorder="1"/>
    <xf numFmtId="0" fontId="2" fillId="0" borderId="1" xfId="0" applyFon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0" fillId="0" borderId="0" xfId="0" applyAlignment="1">
      <alignment vertical="center" wrapText="1"/>
    </xf>
    <xf numFmtId="0" fontId="23" fillId="0" borderId="0" xfId="0" applyFont="1"/>
    <xf numFmtId="0" fontId="24" fillId="0" borderId="0" xfId="0" applyFont="1" applyAlignment="1">
      <alignment horizontal="left" indent="2"/>
    </xf>
    <xf numFmtId="0" fontId="2" fillId="0" borderId="0" xfId="0" applyFont="1" applyFill="1" applyBorder="1"/>
    <xf numFmtId="0" fontId="26"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NumberFormat="1" applyFill="1" applyAlignment="1">
      <alignment horizontal="left" vertical="top"/>
    </xf>
    <xf numFmtId="0" fontId="0" fillId="8" borderId="0" xfId="1" applyNumberFormat="1" applyFont="1" applyFill="1" applyAlignment="1">
      <alignment horizontal="left" vertical="top"/>
    </xf>
    <xf numFmtId="0" fontId="0" fillId="8" borderId="0" xfId="1" quotePrefix="1" applyNumberFormat="1" applyFont="1" applyFill="1" applyAlignment="1">
      <alignment horizontal="left" vertical="top" wrapText="1"/>
    </xf>
    <xf numFmtId="0" fontId="14" fillId="8" borderId="0" xfId="1" applyFill="1" applyAlignment="1">
      <alignment horizontal="center"/>
    </xf>
    <xf numFmtId="0" fontId="0" fillId="9" borderId="0" xfId="0" applyFill="1"/>
    <xf numFmtId="10" fontId="0" fillId="2" borderId="1" xfId="0" applyNumberFormat="1" applyFill="1" applyBorder="1"/>
    <xf numFmtId="0" fontId="22" fillId="0" borderId="0" xfId="0" applyFont="1" applyAlignment="1">
      <alignment vertical="center"/>
    </xf>
    <xf numFmtId="0" fontId="27" fillId="0" borderId="0" xfId="0" applyFont="1" applyAlignment="1">
      <alignment vertical="center"/>
    </xf>
    <xf numFmtId="0" fontId="0" fillId="6" borderId="1" xfId="0" applyFill="1" applyBorder="1" applyAlignment="1">
      <alignment vertical="center"/>
    </xf>
    <xf numFmtId="0" fontId="0" fillId="9" borderId="0" xfId="0" applyFill="1" applyAlignment="1">
      <alignment vertical="center"/>
    </xf>
    <xf numFmtId="0" fontId="25" fillId="0" borderId="0" xfId="0" applyFont="1"/>
    <xf numFmtId="0" fontId="0" fillId="0" borderId="0" xfId="0" applyFont="1" applyFill="1" applyBorder="1"/>
    <xf numFmtId="0" fontId="21" fillId="0" borderId="1" xfId="0" applyFont="1" applyBorder="1" applyAlignment="1">
      <alignment horizontal="center" wrapText="1"/>
    </xf>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0" fillId="0" borderId="0" xfId="0" applyAlignment="1">
      <alignment horizont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textRotation="90" wrapText="1"/>
    </xf>
  </cellXfs>
  <cellStyles count="4">
    <cellStyle name="Normaal 2 2" xfId="1" xr:uid="{00000000-0005-0000-0000-000000000000}"/>
    <cellStyle name="Normal" xfId="0" builtinId="0"/>
    <cellStyle name="Normal 2" xfId="3" xr:uid="{00000000-0005-0000-0000-000002000000}"/>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Evolution de</a:t>
            </a:r>
            <a:r>
              <a:rPr lang="fr-BE" baseline="0"/>
              <a:t> l'ancien barème et du barème-cible IFIC</a:t>
            </a:r>
            <a:endParaRPr lang="fr-BE"/>
          </a:p>
        </c:rich>
      </c:tx>
      <c:layout>
        <c:manualLayout>
          <c:xMode val="edge"/>
          <c:yMode val="edge"/>
          <c:x val="0.11701186198095526"/>
          <c:y val="2.4532712537043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tx>
            <c:strRef>
              <c:f>'Calculateur barème IFIC '!$G$8:$G$9</c:f>
              <c:strCache>
                <c:ptCount val="2"/>
                <c:pt idx="0">
                  <c:v>Ancien barème CP 330 
(mensuel brut)</c:v>
                </c:pt>
              </c:strCache>
            </c:strRef>
          </c:tx>
          <c:spPr>
            <a:ln w="28575" cap="rnd">
              <a:solidFill>
                <a:schemeClr val="accent1"/>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'!$G$10:$G$55</c:f>
              <c:numCache>
                <c:formatCode>#\ ##0.00</c:formatCode>
                <c:ptCount val="46"/>
                <c:pt idx="0">
                  <c:v>1980.59</c:v>
                </c:pt>
                <c:pt idx="1">
                  <c:v>2121.98</c:v>
                </c:pt>
                <c:pt idx="2">
                  <c:v>2132.84</c:v>
                </c:pt>
                <c:pt idx="3">
                  <c:v>2143.6999999999998</c:v>
                </c:pt>
                <c:pt idx="4">
                  <c:v>2154.5500000000002</c:v>
                </c:pt>
                <c:pt idx="5">
                  <c:v>2165.41</c:v>
                </c:pt>
                <c:pt idx="6">
                  <c:v>2176.2600000000002</c:v>
                </c:pt>
                <c:pt idx="7">
                  <c:v>2187.11</c:v>
                </c:pt>
                <c:pt idx="8">
                  <c:v>2197.9699999999998</c:v>
                </c:pt>
                <c:pt idx="9">
                  <c:v>2208.83</c:v>
                </c:pt>
                <c:pt idx="10">
                  <c:v>2275.66</c:v>
                </c:pt>
                <c:pt idx="11">
                  <c:v>2286.5100000000002</c:v>
                </c:pt>
                <c:pt idx="12">
                  <c:v>2297.37</c:v>
                </c:pt>
                <c:pt idx="13">
                  <c:v>2308.23</c:v>
                </c:pt>
                <c:pt idx="14">
                  <c:v>2319.08</c:v>
                </c:pt>
                <c:pt idx="15">
                  <c:v>2329.94</c:v>
                </c:pt>
                <c:pt idx="16">
                  <c:v>2340.79</c:v>
                </c:pt>
                <c:pt idx="17">
                  <c:v>2351.65</c:v>
                </c:pt>
                <c:pt idx="18">
                  <c:v>2362.5</c:v>
                </c:pt>
                <c:pt idx="19">
                  <c:v>2373.36</c:v>
                </c:pt>
                <c:pt idx="20">
                  <c:v>2384.2199999999998</c:v>
                </c:pt>
                <c:pt idx="21">
                  <c:v>2395.0700000000002</c:v>
                </c:pt>
                <c:pt idx="22">
                  <c:v>2405.92</c:v>
                </c:pt>
                <c:pt idx="23">
                  <c:v>2416.7800000000002</c:v>
                </c:pt>
                <c:pt idx="24">
                  <c:v>2427.64</c:v>
                </c:pt>
                <c:pt idx="25">
                  <c:v>2438.4899999999998</c:v>
                </c:pt>
                <c:pt idx="26">
                  <c:v>2449.35</c:v>
                </c:pt>
                <c:pt idx="27">
                  <c:v>2460.1999999999998</c:v>
                </c:pt>
                <c:pt idx="28">
                  <c:v>2460.1999999999998</c:v>
                </c:pt>
                <c:pt idx="29">
                  <c:v>2460.1999999999998</c:v>
                </c:pt>
                <c:pt idx="30">
                  <c:v>2460.1999999999998</c:v>
                </c:pt>
                <c:pt idx="31">
                  <c:v>2460.1999999999998</c:v>
                </c:pt>
                <c:pt idx="32">
                  <c:v>2460.1999999999998</c:v>
                </c:pt>
                <c:pt idx="33">
                  <c:v>2460.1999999999998</c:v>
                </c:pt>
                <c:pt idx="34">
                  <c:v>2460.1999999999998</c:v>
                </c:pt>
                <c:pt idx="35">
                  <c:v>2460.1999999999998</c:v>
                </c:pt>
                <c:pt idx="36">
                  <c:v>2460.1999999999998</c:v>
                </c:pt>
                <c:pt idx="37">
                  <c:v>2460.1999999999998</c:v>
                </c:pt>
                <c:pt idx="38">
                  <c:v>2460.1999999999998</c:v>
                </c:pt>
                <c:pt idx="39">
                  <c:v>2460.1999999999998</c:v>
                </c:pt>
                <c:pt idx="40">
                  <c:v>2460.1999999999998</c:v>
                </c:pt>
                <c:pt idx="41">
                  <c:v>2460.1999999999998</c:v>
                </c:pt>
                <c:pt idx="42">
                  <c:v>2460.1999999999998</c:v>
                </c:pt>
                <c:pt idx="43">
                  <c:v>2460.1999999999998</c:v>
                </c:pt>
                <c:pt idx="44">
                  <c:v>2460.1999999999998</c:v>
                </c:pt>
                <c:pt idx="45">
                  <c:v>2460.1999999999998</c:v>
                </c:pt>
              </c:numCache>
            </c:numRef>
          </c:val>
          <c:smooth val="0"/>
          <c:extLst>
            <c:ext xmlns:c16="http://schemas.microsoft.com/office/drawing/2014/chart" uri="{C3380CC4-5D6E-409C-BE32-E72D297353CC}">
              <c16:uniqueId val="{00000000-C42C-40AE-8375-692BA0B29016}"/>
            </c:ext>
          </c:extLst>
        </c:ser>
        <c:ser>
          <c:idx val="1"/>
          <c:order val="1"/>
          <c:tx>
            <c:strRef>
              <c:f>'Calculateur barème IFIC '!$H$8:$H$9</c:f>
              <c:strCache>
                <c:ptCount val="2"/>
                <c:pt idx="0">
                  <c:v>Barème cible</c:v>
                </c:pt>
                <c:pt idx="1">
                  <c:v>F1</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'!$H$10:$H$55</c:f>
            </c:numRef>
          </c:val>
          <c:smooth val="0"/>
          <c:extLst>
            <c:ext xmlns:c16="http://schemas.microsoft.com/office/drawing/2014/chart" uri="{C3380CC4-5D6E-409C-BE32-E72D297353CC}">
              <c16:uniqueId val="{00000001-C42C-40AE-8375-692BA0B29016}"/>
            </c:ext>
          </c:extLst>
        </c:ser>
        <c:ser>
          <c:idx val="2"/>
          <c:order val="2"/>
          <c:tx>
            <c:strRef>
              <c:f>'Calculateur barème IFIC '!$I$8:$I$9</c:f>
              <c:strCache>
                <c:ptCount val="2"/>
                <c:pt idx="0">
                  <c:v>Barème cible</c:v>
                </c:pt>
                <c:pt idx="1">
                  <c:v>F2</c:v>
                </c:pt>
              </c:strCache>
            </c:strRef>
          </c:tx>
          <c:spPr>
            <a:ln w="28575" cap="rnd">
              <a:solidFill>
                <a:schemeClr val="accent3"/>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'!$I$10:$I$55</c:f>
            </c:numRef>
          </c:val>
          <c:smooth val="0"/>
          <c:extLst>
            <c:ext xmlns:c16="http://schemas.microsoft.com/office/drawing/2014/chart" uri="{C3380CC4-5D6E-409C-BE32-E72D297353CC}">
              <c16:uniqueId val="{00000002-C42C-40AE-8375-692BA0B29016}"/>
            </c:ext>
          </c:extLst>
        </c:ser>
        <c:ser>
          <c:idx val="3"/>
          <c:order val="3"/>
          <c:tx>
            <c:strRef>
              <c:f>'Calculateur barème IFIC '!$J$8:$J$9</c:f>
              <c:strCache>
                <c:ptCount val="2"/>
                <c:pt idx="0">
                  <c:v>Barème cible</c:v>
                </c:pt>
                <c:pt idx="1">
                  <c:v>F3</c:v>
                </c:pt>
              </c:strCache>
            </c:strRef>
          </c:tx>
          <c:spPr>
            <a:ln w="28575" cap="rnd">
              <a:solidFill>
                <a:schemeClr val="accent4"/>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'!$J$10:$J$55</c:f>
            </c:numRef>
          </c:val>
          <c:smooth val="0"/>
          <c:extLst>
            <c:ext xmlns:c16="http://schemas.microsoft.com/office/drawing/2014/chart" uri="{C3380CC4-5D6E-409C-BE32-E72D297353CC}">
              <c16:uniqueId val="{00000003-C42C-40AE-8375-692BA0B29016}"/>
            </c:ext>
          </c:extLst>
        </c:ser>
        <c:ser>
          <c:idx val="4"/>
          <c:order val="4"/>
          <c:tx>
            <c:strRef>
              <c:f>'Calculateur barème IFIC '!$K$8:$K$9</c:f>
              <c:strCache>
                <c:ptCount val="2"/>
                <c:pt idx="0">
                  <c:v>Barème cible IFIC 
(mensuel brut)</c:v>
                </c:pt>
              </c:strCache>
            </c:strRef>
          </c:tx>
          <c:spPr>
            <a:ln w="28575" cap="rnd">
              <a:solidFill>
                <a:schemeClr val="accent2"/>
              </a:solidFill>
              <a:round/>
            </a:ln>
            <a:effectLst/>
          </c:spPr>
          <c:marker>
            <c:symbol val="none"/>
          </c:marker>
          <c:cat>
            <c:numRef>
              <c:f>'Calculateur barème IFIC '!$F$10:$F$55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'!$K$10:$K$55</c:f>
              <c:numCache>
                <c:formatCode>#\ ##0.00</c:formatCode>
                <c:ptCount val="46"/>
                <c:pt idx="0">
                  <c:v>2101.9699999999998</c:v>
                </c:pt>
                <c:pt idx="1">
                  <c:v>2140.54</c:v>
                </c:pt>
                <c:pt idx="2">
                  <c:v>2176.87</c:v>
                </c:pt>
                <c:pt idx="3">
                  <c:v>2211.04</c:v>
                </c:pt>
                <c:pt idx="4">
                  <c:v>2243.14</c:v>
                </c:pt>
                <c:pt idx="5">
                  <c:v>2273.2800000000002</c:v>
                </c:pt>
                <c:pt idx="6">
                  <c:v>2301.52</c:v>
                </c:pt>
                <c:pt idx="7">
                  <c:v>2327.96</c:v>
                </c:pt>
                <c:pt idx="8">
                  <c:v>2352.6999999999998</c:v>
                </c:pt>
                <c:pt idx="9">
                  <c:v>2375.84</c:v>
                </c:pt>
                <c:pt idx="10">
                  <c:v>2397.44</c:v>
                </c:pt>
                <c:pt idx="11">
                  <c:v>2417.61</c:v>
                </c:pt>
                <c:pt idx="12">
                  <c:v>2436.42</c:v>
                </c:pt>
                <c:pt idx="13">
                  <c:v>2453.9499999999998</c:v>
                </c:pt>
                <c:pt idx="14">
                  <c:v>2470.29</c:v>
                </c:pt>
                <c:pt idx="15">
                  <c:v>2485.5100000000002</c:v>
                </c:pt>
                <c:pt idx="16">
                  <c:v>2495.56</c:v>
                </c:pt>
                <c:pt idx="17">
                  <c:v>2504.9</c:v>
                </c:pt>
                <c:pt idx="18">
                  <c:v>2513.5700000000002</c:v>
                </c:pt>
                <c:pt idx="19">
                  <c:v>2521.62</c:v>
                </c:pt>
                <c:pt idx="20">
                  <c:v>2529.1</c:v>
                </c:pt>
                <c:pt idx="21">
                  <c:v>2536.02</c:v>
                </c:pt>
                <c:pt idx="22">
                  <c:v>2542.44</c:v>
                </c:pt>
                <c:pt idx="23">
                  <c:v>2548.41</c:v>
                </c:pt>
                <c:pt idx="24">
                  <c:v>2553.94</c:v>
                </c:pt>
                <c:pt idx="25">
                  <c:v>2559.06</c:v>
                </c:pt>
                <c:pt idx="26">
                  <c:v>2563.81</c:v>
                </c:pt>
                <c:pt idx="27">
                  <c:v>2568.1999999999998</c:v>
                </c:pt>
                <c:pt idx="28">
                  <c:v>2572.29</c:v>
                </c:pt>
                <c:pt idx="29">
                  <c:v>2576.06</c:v>
                </c:pt>
                <c:pt idx="30">
                  <c:v>2579.56</c:v>
                </c:pt>
                <c:pt idx="31">
                  <c:v>2582.8000000000002</c:v>
                </c:pt>
                <c:pt idx="32">
                  <c:v>2585.8000000000002</c:v>
                </c:pt>
                <c:pt idx="33">
                  <c:v>2588.58</c:v>
                </c:pt>
                <c:pt idx="34">
                  <c:v>2591.16</c:v>
                </c:pt>
                <c:pt idx="35">
                  <c:v>2593.54</c:v>
                </c:pt>
                <c:pt idx="36">
                  <c:v>2593.54</c:v>
                </c:pt>
                <c:pt idx="37">
                  <c:v>2593.54</c:v>
                </c:pt>
                <c:pt idx="38">
                  <c:v>2593.54</c:v>
                </c:pt>
                <c:pt idx="39">
                  <c:v>2593.54</c:v>
                </c:pt>
                <c:pt idx="40">
                  <c:v>2593.54</c:v>
                </c:pt>
                <c:pt idx="41">
                  <c:v>2593.54</c:v>
                </c:pt>
                <c:pt idx="42">
                  <c:v>2593.54</c:v>
                </c:pt>
                <c:pt idx="43">
                  <c:v>2593.54</c:v>
                </c:pt>
                <c:pt idx="44">
                  <c:v>2593.54</c:v>
                </c:pt>
                <c:pt idx="45">
                  <c:v>2593.54</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423333</xdr:colOff>
      <xdr:row>8</xdr:row>
      <xdr:rowOff>180974</xdr:rowOff>
    </xdr:from>
    <xdr:to>
      <xdr:col>27</xdr:col>
      <xdr:colOff>420159</xdr:colOff>
      <xdr:row>28</xdr:row>
      <xdr:rowOff>130175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42332</xdr:colOff>
      <xdr:row>0</xdr:row>
      <xdr:rowOff>126996</xdr:rowOff>
    </xdr:from>
    <xdr:ext cx="9546167" cy="2391838"/>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25582" y="126996"/>
          <a:ext cx="9546167" cy="2391838"/>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Attention</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 ce calculateur est validé pour les secteurs </a:t>
          </a:r>
          <a:r>
            <a:rPr lang="en-US" sz="1100" b="1" i="0">
              <a:solidFill>
                <a:schemeClr val="tx1"/>
              </a:solidFill>
              <a:effectLst/>
              <a:latin typeface="+mn-lt"/>
              <a:ea typeface="+mn-ea"/>
              <a:cs typeface="+mn-cs"/>
            </a:rPr>
            <a:t>privés</a:t>
          </a:r>
          <a:r>
            <a:rPr lang="en-US" sz="1100" b="0" i="0">
              <a:solidFill>
                <a:schemeClr val="tx1"/>
              </a:solidFill>
              <a:effectLst/>
              <a:latin typeface="+mn-lt"/>
              <a:ea typeface="+mn-ea"/>
              <a:cs typeface="+mn-cs"/>
            </a:rPr>
            <a:t> de la santé, </a:t>
          </a:r>
          <a:r>
            <a:rPr lang="en-US" sz="1100" b="1" i="0">
              <a:solidFill>
                <a:schemeClr val="tx1"/>
              </a:solidFill>
              <a:effectLst/>
              <a:latin typeface="+mn-lt"/>
              <a:ea typeface="+mn-ea"/>
              <a:cs typeface="+mn-cs"/>
            </a:rPr>
            <a:t>PAS</a:t>
          </a:r>
          <a:r>
            <a:rPr lang="en-US" sz="1100" b="0" i="0">
              <a:solidFill>
                <a:schemeClr val="tx1"/>
              </a:solidFill>
              <a:effectLst/>
              <a:latin typeface="+mn-lt"/>
              <a:ea typeface="+mn-ea"/>
              <a:cs typeface="+mn-cs"/>
            </a:rPr>
            <a:t> pour les secteurs </a:t>
          </a:r>
          <a:r>
            <a:rPr lang="en-US" sz="1100" b="1" i="0">
              <a:solidFill>
                <a:schemeClr val="tx1"/>
              </a:solidFill>
              <a:effectLst/>
              <a:latin typeface="+mn-lt"/>
              <a:ea typeface="+mn-ea"/>
              <a:cs typeface="+mn-cs"/>
            </a:rPr>
            <a:t>publics</a:t>
          </a:r>
          <a:r>
            <a:rPr lang="en-US" sz="1100" b="0" i="0">
              <a:solidFill>
                <a:schemeClr val="tx1"/>
              </a:solidFill>
              <a:effectLst/>
              <a:latin typeface="+mn-lt"/>
              <a:ea typeface="+mn-ea"/>
              <a:cs typeface="+mn-cs"/>
            </a:rPr>
            <a:t>. Les calculs réalisés avec cet outil ne peuvent donc </a:t>
          </a:r>
          <a:r>
            <a:rPr lang="en-US" sz="1100" b="1" i="0">
              <a:solidFill>
                <a:schemeClr val="tx1"/>
              </a:solidFill>
              <a:effectLst/>
              <a:latin typeface="+mn-lt"/>
              <a:ea typeface="+mn-ea"/>
              <a:cs typeface="+mn-cs"/>
            </a:rPr>
            <a:t>PAS</a:t>
          </a:r>
          <a:r>
            <a:rPr lang="en-US" sz="1100" b="0" i="0">
              <a:solidFill>
                <a:schemeClr val="tx1"/>
              </a:solidFill>
              <a:effectLst/>
              <a:latin typeface="+mn-lt"/>
              <a:ea typeface="+mn-ea"/>
              <a:cs typeface="+mn-cs"/>
            </a:rPr>
            <a:t> être considérés comme une source validée d’information pour les secteurs publics de la santé. Des outils spécifiques sont prévus pour les secteurs publics, et leur mise à disposition du terrain s’effectue conformément aux accords pris dans le cadre de la concertation sociale sectorielle. Ils ne sont pas disponibles sur le site de l’IFIC.</a:t>
          </a:r>
          <a:endParaRPr lang="fr-BE" sz="900">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Ce document a pour objectif de comparer,</a:t>
          </a:r>
          <a:r>
            <a:rPr lang="fr-BE" sz="900" baseline="0">
              <a:latin typeface="Arial" panose="020B0604020202020204" pitchFamily="34" charset="0"/>
              <a:cs typeface="Arial" panose="020B0604020202020204" pitchFamily="34" charset="0"/>
            </a:rPr>
            <a:t> pour une fonction IFIC donnée, l'évolution sur l'ensemble de la carrière </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le barème-cible IFIC de la catégorie de fonction correspondante et</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un "ancien barème" de la CP 330, en incluant le cas échéant une allocation de foyer/résidence, un supplément ou un complément de fonction, une prime TPP/QPP ou une prime non sectorielle (en € ou en %).</a:t>
          </a:r>
        </a:p>
        <a:p>
          <a:endParaRPr lang="fr-BE" sz="900" baseline="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Veuillez compléter les cellules en bleu en sélectionnant une des options du menu déroulant et les cellules en gris en indiquant un pourcentage</a:t>
          </a:r>
          <a:r>
            <a:rPr lang="fr-BE" sz="900" i="1" baseline="0">
              <a:latin typeface="Arial" panose="020B0604020202020204" pitchFamily="34" charset="0"/>
              <a:cs typeface="Arial" panose="020B0604020202020204" pitchFamily="34" charset="0"/>
            </a:rPr>
            <a:t> ou un montant en euros</a:t>
          </a:r>
          <a:r>
            <a:rPr lang="fr-BE" sz="900" i="1">
              <a:latin typeface="Arial" panose="020B0604020202020204" pitchFamily="34" charset="0"/>
              <a:cs typeface="Arial" panose="020B0604020202020204" pitchFamily="34" charset="0"/>
            </a:rPr>
            <a:t>. </a:t>
          </a:r>
        </a:p>
        <a:p>
          <a:r>
            <a:rPr lang="fr-BE" sz="900" i="1">
              <a:latin typeface="Arial" panose="020B0604020202020204" pitchFamily="34" charset="0"/>
              <a:cs typeface="Arial" panose="020B0604020202020204" pitchFamily="34" charset="0"/>
            </a:rPr>
            <a:t>Si l'échelle de base que vous souhaitez appliquer n'est pas un barème sectoriel, veuillez indiquer le détail de l'échelle barémique dans l'onglet "Autre barème" et sélectionner le dernier barème actuel de la liste (BI). </a:t>
          </a:r>
          <a:r>
            <a:rPr lang="fr-BE" sz="900" i="1" u="sng">
              <a:latin typeface="Arial" panose="020B0604020202020204" pitchFamily="34" charset="0"/>
              <a:cs typeface="Arial" panose="020B0604020202020204" pitchFamily="34" charset="0"/>
            </a:rPr>
            <a:t>ATTENTION</a:t>
          </a:r>
          <a:r>
            <a:rPr lang="fr-BE" sz="900" i="1" baseline="0">
              <a:latin typeface="Arial" panose="020B0604020202020204" pitchFamily="34" charset="0"/>
              <a:cs typeface="Arial" panose="020B0604020202020204" pitchFamily="34" charset="0"/>
            </a:rPr>
            <a:t> : dans ce cas, il est impératif de choisir l'option "Non" pour les cellules B11, B12, B13 et B14.</a:t>
          </a:r>
          <a:endParaRPr lang="fr-BE" sz="900" i="1">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Sur la base des informations indiquées, le barème-cible</a:t>
          </a:r>
          <a:r>
            <a:rPr lang="fr-BE" sz="900" baseline="0">
              <a:latin typeface="Arial" panose="020B0604020202020204" pitchFamily="34" charset="0"/>
              <a:cs typeface="Arial" panose="020B0604020202020204" pitchFamily="34" charset="0"/>
            </a:rPr>
            <a:t> </a:t>
          </a:r>
          <a:r>
            <a:rPr lang="fr-BE" sz="900">
              <a:latin typeface="Arial" panose="020B0604020202020204" pitchFamily="34" charset="0"/>
              <a:cs typeface="Arial" panose="020B0604020202020204" pitchFamily="34" charset="0"/>
            </a:rPr>
            <a:t>IFIC est calculé et affiché, pour chaque année d'ancienneté, dans la colonne K. Tant la colonne G (salaire mensuel brut ancien barème)</a:t>
          </a:r>
          <a:r>
            <a:rPr lang="fr-BE" sz="900" baseline="0">
              <a:latin typeface="Arial" panose="020B0604020202020204" pitchFamily="34" charset="0"/>
              <a:cs typeface="Arial" panose="020B0604020202020204" pitchFamily="34" charset="0"/>
            </a:rPr>
            <a:t> que la colonne K (salaire mensuel brut selon le barème IFIC) tiennent compte du temps de travail renseigné dans la cellule B16. </a:t>
          </a:r>
          <a:r>
            <a:rPr lang="fr-BE" sz="900">
              <a:latin typeface="Arial" panose="020B0604020202020204" pitchFamily="34" charset="0"/>
              <a:cs typeface="Arial" panose="020B0604020202020204" pitchFamily="34" charset="0"/>
            </a:rPr>
            <a:t>Le</a:t>
          </a:r>
          <a:r>
            <a:rPr lang="fr-BE" sz="900" baseline="0">
              <a:latin typeface="Arial" panose="020B0604020202020204" pitchFamily="34" charset="0"/>
              <a:cs typeface="Arial" panose="020B0604020202020204" pitchFamily="34" charset="0"/>
            </a:rPr>
            <a:t> salaire horaire dans la colonne R est, en revanche, calculé sur la base d'un temps plein.</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Dans le tableau ci-contre, indiquez</a:t>
          </a:r>
          <a:r>
            <a:rPr lang="fr-BE" sz="1100" baseline="0"/>
            <a:t> pour chaque année d'ancienneté barémique le montant mensuel brut correspondant au barème "ancien".</a:t>
          </a:r>
        </a:p>
        <a:p>
          <a:endParaRPr lang="fr-BE" sz="1100" baseline="0"/>
        </a:p>
        <a:p>
          <a:r>
            <a:rPr lang="fr-BE" sz="1100" u="sng" baseline="0"/>
            <a:t>ATTENTION</a:t>
          </a:r>
          <a:r>
            <a:rPr lang="fr-BE" sz="1100" baseline="0"/>
            <a:t>: si les éléments sectoriels ci-dessous doivent être pris en considération dans l'ancien barème, il est nécessaire de </a:t>
          </a:r>
          <a:r>
            <a:rPr lang="fr-BE" sz="1100" u="sng" baseline="0"/>
            <a:t>les inclure directement dans le montant mensuel </a:t>
          </a:r>
          <a:r>
            <a:rPr lang="fr-BE" sz="1100" baseline="0"/>
            <a:t>renseigné (Il ne sera en effet plus possible de les ajouter via les menus déroulants de l'onglet "Calculateur barème IFIC") : </a:t>
          </a:r>
        </a:p>
        <a:p>
          <a:r>
            <a:rPr lang="fr-BE" sz="1100" baseline="0"/>
            <a:t>    -  Allocation de foyer ou résidence;</a:t>
          </a:r>
        </a:p>
        <a:p>
          <a:r>
            <a:rPr lang="fr-BE" sz="1100" baseline="0"/>
            <a:t>    -  Supplément de fonction;</a:t>
          </a:r>
        </a:p>
        <a:p>
          <a:r>
            <a:rPr lang="fr-BE" sz="1100" baseline="0"/>
            <a:t>    -  Complément de fonction.</a:t>
          </a:r>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D13" sqref="D13"/>
    </sheetView>
  </sheetViews>
  <sheetFormatPr defaultRowHeight="12.75" x14ac:dyDescent="0.2"/>
  <cols>
    <col min="1" max="1" width="11.140625" customWidth="1"/>
  </cols>
  <sheetData>
    <row r="1" spans="1:10" x14ac:dyDescent="0.2">
      <c r="I1" s="3" t="s">
        <v>97</v>
      </c>
      <c r="J1" s="3"/>
    </row>
    <row r="2" spans="1:10" x14ac:dyDescent="0.2">
      <c r="A2" s="83" t="s">
        <v>91</v>
      </c>
      <c r="B2" s="83"/>
      <c r="C2" s="83"/>
      <c r="D2" s="57">
        <v>1</v>
      </c>
      <c r="I2" s="3"/>
      <c r="J2" s="3" t="s">
        <v>100</v>
      </c>
    </row>
    <row r="3" spans="1:10" x14ac:dyDescent="0.2">
      <c r="A3" s="84" t="s">
        <v>95</v>
      </c>
      <c r="B3" s="85" t="s">
        <v>92</v>
      </c>
      <c r="C3" s="86"/>
      <c r="D3" s="43">
        <f>IFERROR(VLOOKUP(Paramètres!D16,'Barèmes-cible'!$A$6:$AX$23,50,FALSE),0)</f>
        <v>1</v>
      </c>
      <c r="I3" s="3" t="s">
        <v>99</v>
      </c>
      <c r="J3" s="3" t="s">
        <v>67</v>
      </c>
    </row>
    <row r="4" spans="1:10" x14ac:dyDescent="0.2">
      <c r="A4" s="84"/>
      <c r="B4" s="85" t="s">
        <v>93</v>
      </c>
      <c r="C4" s="86"/>
      <c r="D4" s="43">
        <f>IFERROR(VLOOKUP(Paramètres!D17,'Barèmes-cible'!$A$6:$AX$23,50,FALSE),0)</f>
        <v>0</v>
      </c>
      <c r="I4" s="3" t="s">
        <v>98</v>
      </c>
      <c r="J4" s="3" t="s">
        <v>68</v>
      </c>
    </row>
    <row r="5" spans="1:10" x14ac:dyDescent="0.2">
      <c r="A5" s="84"/>
      <c r="B5" s="85" t="s">
        <v>94</v>
      </c>
      <c r="C5" s="86"/>
      <c r="D5" s="43">
        <f>IFERROR(VLOOKUP(Paramètres!D18,'Barèmes-cible'!$A$6:$AX$23,50,FALSE),0)</f>
        <v>0</v>
      </c>
    </row>
    <row r="6" spans="1:10" x14ac:dyDescent="0.2">
      <c r="A6" s="83" t="s">
        <v>85</v>
      </c>
      <c r="B6" s="83"/>
      <c r="C6" s="83"/>
      <c r="D6" s="43" t="str">
        <f>IF('Calculateur barème IFIC '!B28&gt;=D7,IF(Paramètres!D3&gt;Paramètres!D4,IF(Paramètres!D3&gt;Paramètres!D5,"Full cat 1","Répartition"),"Répartition"),IF('Calculateur barème IFIC '!B33&gt;=D7,IF(Paramètres!D4&gt;Paramètres!D3,IF(Paramètres!D4&gt;Paramètres!D5,"Full cat 2","Répartition"),"Répartition"),IF('Calculateur barème IFIC '!B38&gt;=D7,IF(Paramètres!D5&gt;Paramètres!D3,IF(Paramètres!D5&gt;Paramètres!D4,"Full cat 3","Répartition"),"Répartition"),"Répartition")))</f>
        <v>Full cat 1</v>
      </c>
    </row>
    <row r="7" spans="1:10" x14ac:dyDescent="0.2">
      <c r="A7" s="83" t="s">
        <v>86</v>
      </c>
      <c r="B7" s="83"/>
      <c r="C7" s="83"/>
      <c r="D7" s="44">
        <v>0.7</v>
      </c>
    </row>
    <row r="8" spans="1:10" x14ac:dyDescent="0.2">
      <c r="A8" s="83" t="s">
        <v>75</v>
      </c>
      <c r="B8" s="83"/>
      <c r="C8" s="83"/>
      <c r="D8" s="46">
        <f>IF('Calculateur barème IFIC '!B11="oui",1,0)</f>
        <v>0</v>
      </c>
    </row>
    <row r="9" spans="1:10" x14ac:dyDescent="0.2">
      <c r="A9" s="83" t="s">
        <v>76</v>
      </c>
      <c r="B9" s="83"/>
      <c r="C9" s="83"/>
      <c r="D9" s="46">
        <f>IF('Calculateur barème IFIC '!B12="oui",1,0)</f>
        <v>1</v>
      </c>
    </row>
    <row r="10" spans="1:10" x14ac:dyDescent="0.2">
      <c r="A10" s="83" t="s">
        <v>77</v>
      </c>
      <c r="B10" s="83"/>
      <c r="C10" s="83"/>
      <c r="D10" s="46">
        <f>IF('Calculateur barème IFIC '!B13="oui",1,0)</f>
        <v>0</v>
      </c>
    </row>
    <row r="11" spans="1:10" x14ac:dyDescent="0.2">
      <c r="A11" s="83" t="s">
        <v>78</v>
      </c>
      <c r="B11" s="83"/>
      <c r="C11" s="83"/>
      <c r="D11" s="46">
        <f>IF('Calculateur barème IFIC '!B14="oui",1,0)</f>
        <v>0</v>
      </c>
    </row>
    <row r="12" spans="1:10" x14ac:dyDescent="0.2">
      <c r="A12" t="s">
        <v>336</v>
      </c>
      <c r="D12" s="62">
        <f>'Calculateur barème IFIC '!B16/38</f>
        <v>1</v>
      </c>
    </row>
    <row r="13" spans="1:10" x14ac:dyDescent="0.2">
      <c r="A13" t="s">
        <v>335</v>
      </c>
      <c r="D13">
        <v>1980.59</v>
      </c>
    </row>
    <row r="14" spans="1:10" x14ac:dyDescent="0.2">
      <c r="A14" t="s">
        <v>337</v>
      </c>
      <c r="D14" s="61">
        <f>IF(AND(OR('Calculateur barème IFIC '!$B$6='Match code-catégorie'!F3,'Calculateur barème IFIC '!$B$5='Match code-catégorie'!$D$3),(VLOOKUP('Calculateur barème IFIC '!$B$10,barèmesactuels,'Calculateur barème IFIC '!C21+2,FALSE)+Paramètres!$D$8*VLOOKUP('Calculateur barème IFIC '!$B$10,Foyer,'Calculateur barème IFIC '!C21+2,FALSE)+Paramètres!$D$9*VLOOKUP('Calculateur barème IFIC '!$B$10,Residence,'Calculateur barème IFIC '!C21+2,FALSE))&lt;Paramètres!$D$13),2,IF(AND(OR('Calculateur barème IFIC '!$B$6='Match code-catégorie'!$F$4,'Calculateur barème IFIC '!$B$6='Match code-catégorie'!$F$5,'Calculateur barème IFIC '!$B$6='Match code-catégorie'!$F$6),VLOOKUP('Calculateur barème IFIC '!$B$10,barèmesactuels,'Calculateur barème IFIC '!C21+2,FALSE)&lt;Paramètres!$D$13),3,1))</f>
        <v>2</v>
      </c>
    </row>
    <row r="16" spans="1:10" x14ac:dyDescent="0.2">
      <c r="A16" t="s">
        <v>79</v>
      </c>
      <c r="D16" s="47">
        <f>IF('Calculateur barème IFIC '!B26="Manquant",'Calculateur barème IFIC '!B29,IF(COUNTIF(Fonctionsdifreg,'Calculateur barème IFIC '!B26)&lt;&gt;0,IF('Calculateur barème IFIC '!B24="&lt; Bachelier","14B",14),VLOOKUP('Calculateur barème IFIC '!B26,'Match code-catégorie'!$A$1:$C$223,3,FALSE)))</f>
        <v>4</v>
      </c>
      <c r="F16" s="53"/>
    </row>
    <row r="17" spans="1:4" x14ac:dyDescent="0.2">
      <c r="A17" t="s">
        <v>80</v>
      </c>
      <c r="C17" s="3"/>
      <c r="D17" s="47">
        <f>IF('Calculateur barème IFIC '!B31="",0,IF('Calculateur barème IFIC '!B31="Manquant",'Calculateur barème IFIC '!B34,IF(COUNTIF(Fonctionsdifreg,'Calculateur barème IFIC '!B31)&lt;&gt;0,IF('Calculateur barème IFIC '!B24="&lt; Bachelier","14B",14),VLOOKUP('Calculateur barème IFIC '!B31,'Match code-catégorie'!$A$1:$C$223,3,FALSE))))</f>
        <v>0</v>
      </c>
    </row>
    <row r="18" spans="1:4" x14ac:dyDescent="0.2">
      <c r="A18" t="s">
        <v>81</v>
      </c>
      <c r="C18" s="3"/>
      <c r="D18" s="47">
        <f>IF('Calculateur barème IFIC '!B36="",0,IF('Calculateur barème IFIC '!B36="Manquant",'Calculateur barème IFIC '!B39,IF(COUNTIF(Fonctionsdifreg,'Calculateur barème IFIC '!B36)&lt;&gt;0,IF('Calculateur barème IFIC '!B24="&lt; Bachelier","14B",14),VLOOKUP('Calculateur barème IFIC '!B36,'Match code-catégorie'!$A$1:$C$223,3,FALSE))))</f>
        <v>0</v>
      </c>
    </row>
    <row r="20" spans="1:4" x14ac:dyDescent="0.2">
      <c r="A20" t="s">
        <v>355</v>
      </c>
      <c r="D20">
        <f>IF('Calculateur barème IFIC '!B5="",1,0)</f>
        <v>0</v>
      </c>
    </row>
    <row r="21" spans="1:4" x14ac:dyDescent="0.2">
      <c r="A21" t="s">
        <v>354</v>
      </c>
      <c r="D21" s="3">
        <f>IF(AND('Calculateur barème IFIC '!B5="Privés Régionalisés flamands",'Calculateur barème IFIC '!B6=""),1,0)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V55"/>
  <sheetViews>
    <sheetView tabSelected="1" zoomScale="90" zoomScaleNormal="90" workbookViewId="0">
      <selection activeCell="B27" sqref="B27"/>
    </sheetView>
  </sheetViews>
  <sheetFormatPr defaultRowHeight="12.75" x14ac:dyDescent="0.2"/>
  <cols>
    <col min="1" max="1" width="56.42578125" customWidth="1"/>
    <col min="2" max="2" width="24.85546875" customWidth="1"/>
    <col min="3" max="3" width="3.85546875" customWidth="1"/>
    <col min="4" max="4" width="8.28515625" customWidth="1"/>
    <col min="5" max="6" width="4" customWidth="1"/>
    <col min="7" max="7" width="15.140625" customWidth="1"/>
    <col min="8" max="10" width="10" hidden="1" customWidth="1"/>
    <col min="11" max="11" width="11.5703125" customWidth="1"/>
    <col min="12" max="12" width="4" hidden="1" customWidth="1"/>
    <col min="13" max="13" width="11.5703125" hidden="1" customWidth="1"/>
    <col min="14" max="16" width="10" hidden="1" customWidth="1"/>
    <col min="17" max="17" width="11.5703125" hidden="1" customWidth="1"/>
    <col min="18" max="18" width="10" customWidth="1"/>
    <col min="19" max="19" width="11.5703125" customWidth="1"/>
    <col min="20" max="20" width="12.28515625" customWidth="1"/>
    <col min="21" max="21" width="4" customWidth="1"/>
  </cols>
  <sheetData>
    <row r="1" spans="1:22" ht="36" customHeight="1" x14ac:dyDescent="0.2">
      <c r="A1" s="76" t="s">
        <v>372</v>
      </c>
    </row>
    <row r="2" spans="1:22" ht="93" customHeight="1" x14ac:dyDescent="0.2">
      <c r="A2" s="87"/>
      <c r="B2" s="87"/>
    </row>
    <row r="3" spans="1:22" ht="20.25" customHeight="1" x14ac:dyDescent="0.2">
      <c r="A3" s="79" t="s">
        <v>356</v>
      </c>
      <c r="B3" s="74"/>
    </row>
    <row r="4" spans="1:22" ht="13.5" customHeight="1" x14ac:dyDescent="0.2">
      <c r="A4" s="35"/>
      <c r="G4" s="53"/>
      <c r="V4" s="53"/>
    </row>
    <row r="5" spans="1:22" ht="20.25" customHeight="1" x14ac:dyDescent="0.2">
      <c r="A5" s="77" t="s">
        <v>332</v>
      </c>
      <c r="B5" s="78" t="s">
        <v>327</v>
      </c>
      <c r="G5" s="53"/>
      <c r="V5" s="53"/>
    </row>
    <row r="6" spans="1:22" ht="19.5" customHeight="1" x14ac:dyDescent="0.2">
      <c r="A6" s="77" t="s">
        <v>333</v>
      </c>
      <c r="B6" s="78" t="s">
        <v>324</v>
      </c>
      <c r="V6" s="53"/>
    </row>
    <row r="7" spans="1:22" ht="19.5" customHeight="1" x14ac:dyDescent="0.2">
      <c r="A7" s="35"/>
      <c r="V7" s="53"/>
    </row>
    <row r="8" spans="1:22" ht="18" customHeight="1" x14ac:dyDescent="0.2">
      <c r="A8" s="54" t="s">
        <v>362</v>
      </c>
      <c r="G8" s="88" t="s">
        <v>369</v>
      </c>
      <c r="H8" s="90" t="s">
        <v>90</v>
      </c>
      <c r="I8" s="91"/>
      <c r="J8" s="92"/>
      <c r="K8" s="88" t="s">
        <v>370</v>
      </c>
      <c r="M8" s="88" t="s">
        <v>359</v>
      </c>
      <c r="N8" s="90" t="s">
        <v>90</v>
      </c>
      <c r="O8" s="91"/>
      <c r="P8" s="92"/>
      <c r="Q8" s="88" t="s">
        <v>90</v>
      </c>
      <c r="R8" s="88" t="s">
        <v>371</v>
      </c>
    </row>
    <row r="9" spans="1:22" ht="31.9" customHeight="1" x14ac:dyDescent="0.2">
      <c r="A9" s="37"/>
      <c r="D9" s="35"/>
      <c r="G9" s="89"/>
      <c r="H9" s="45" t="s">
        <v>87</v>
      </c>
      <c r="I9" s="45" t="s">
        <v>88</v>
      </c>
      <c r="J9" s="45" t="s">
        <v>89</v>
      </c>
      <c r="K9" s="89"/>
      <c r="M9" s="89"/>
      <c r="N9" s="45" t="s">
        <v>87</v>
      </c>
      <c r="O9" s="45" t="s">
        <v>88</v>
      </c>
      <c r="P9" s="45" t="s">
        <v>89</v>
      </c>
      <c r="Q9" s="89"/>
      <c r="R9" s="89"/>
    </row>
    <row r="10" spans="1:22" x14ac:dyDescent="0.2">
      <c r="A10" t="s">
        <v>363</v>
      </c>
      <c r="B10" s="47" t="s">
        <v>1</v>
      </c>
      <c r="E10" s="94" t="s">
        <v>96</v>
      </c>
      <c r="F10" s="33">
        <v>0</v>
      </c>
      <c r="G10" s="50">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1980.59</v>
      </c>
      <c r="H10" s="50">
        <f>IF(Paramètres!$D$6="Full cat 1",VLOOKUP(Paramètres!$D$16,barèmescible,F10+2,FALSE)*Paramètres!$D$12,IF(Paramètres!$D$6="Répartition",$B$28*VLOOKUP(Paramètres!$D$16,barèmescible,F10+2,FALSE)*Paramètres!$D$12,0))</f>
        <v>2101.9699999999998</v>
      </c>
      <c r="I10" s="50">
        <f>IF($B$31="",0,IF(Paramètres!$D$6="Full cat 2",VLOOKUP(Paramètres!$D$17,barèmescible,$F10+2,FALSE)*Paramètres!$D$12,IF(Paramètres!$D$6="Répartition",$B$33*VLOOKUP(Paramètres!$D$17,barèmescible,$F10+2,FALSE)*Paramètres!$D$12,0)))</f>
        <v>0</v>
      </c>
      <c r="J10" s="50">
        <f>IF($B$36="",0,IF(Paramètres!$D$6="Full cat 3",VLOOKUP(Paramètres!$D$18,barèmescible,$F10+2,FALSE)*Paramètres!$D$12,IF(Paramètres!$D$6="Répartition",$B$38*VLOOKUP(Paramètres!$D$18,barèmescible,$F10+2,FALSE)*Paramètres!$D$12,0)))</f>
        <v>0</v>
      </c>
      <c r="K10" s="50">
        <f>IF(Paramètres!D20=1,'Match code-catégorie'!$K$2,IF(Paramètres!D21=1,'Match code-catégorie'!$K$3,ROUND(SUM(H10:J10),2)))</f>
        <v>2101.9699999999998</v>
      </c>
      <c r="L10" s="33">
        <v>0</v>
      </c>
      <c r="M10" s="50">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1980.59</v>
      </c>
      <c r="N10" s="50">
        <f>IF(Paramètres!$D$6="Full cat 1",VLOOKUP(Paramètres!$D$16,barèmescible,L10+2,FALSE),IF(Paramètres!$D$6="Répartition",$B$28*VLOOKUP(Paramètres!$D$16,barèmescible,L10+2,FALSE),0))</f>
        <v>2101.9699999999998</v>
      </c>
      <c r="O10" s="50">
        <f>IF($B$31="",0,IF(Paramètres!$D$6="Full cat 2",VLOOKUP(Paramètres!$D$17,barèmescible,$F10+2,FALSE),IF(Paramètres!$D$6="Répartition",$B$33*VLOOKUP(Paramètres!$D$17,barèmescible,$F10+2,FALSE),0)))</f>
        <v>0</v>
      </c>
      <c r="P10" s="50">
        <f>IF($B$36="",0,IF(Paramètres!$D$6="Full cat 3",VLOOKUP(Paramètres!$D$18,barèmescible,$F10+2,FALSE),IF(Paramètres!$D$6="Répartition",$B$38*VLOOKUP(Paramètres!$D$18,barèmescible,$F10+2,FALSE),0)))</f>
        <v>0</v>
      </c>
      <c r="Q10" s="50">
        <f t="shared" ref="Q10" si="0">ROUND(SUM(N10:P10),2)</f>
        <v>2101.9699999999998</v>
      </c>
      <c r="R10" s="51">
        <f>IF(Paramètres!D20=1,'Match code-catégorie'!$K$2,IF(Paramètres!D21=1,'Match code-catégorie'!$K$3,ROUND(Q10*12/1976,4)))</f>
        <v>12.765000000000001</v>
      </c>
      <c r="S10" s="35"/>
      <c r="V10" s="52"/>
    </row>
    <row r="11" spans="1:22" x14ac:dyDescent="0.2">
      <c r="A11" t="s">
        <v>75</v>
      </c>
      <c r="B11" s="47" t="s">
        <v>98</v>
      </c>
      <c r="C11" s="36"/>
      <c r="D11" s="36"/>
      <c r="E11" s="94"/>
      <c r="F11" s="33">
        <v>1</v>
      </c>
      <c r="G11" s="50">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2121.98</v>
      </c>
      <c r="H11" s="50">
        <f>IF(Paramètres!$D$6="Full cat 1",VLOOKUP(Paramètres!$D$16,barèmescible,F11+2,FALSE)*Paramètres!$D$12,IF(Paramètres!$D$6="Répartition",$B$28*VLOOKUP(Paramètres!$D$16,barèmescible,F11+2,FALSE)*Paramètres!$D$12,0))</f>
        <v>2140.54</v>
      </c>
      <c r="I11" s="50">
        <f>IF($B$31="",0,IF(Paramètres!$D$6="Full cat 2",VLOOKUP(Paramètres!$D$17,barèmescible,$F11+2,FALSE)*Paramètres!$D$12,IF(Paramètres!$D$6="Répartition",$B$33*VLOOKUP(Paramètres!$D$17,barèmescible,$F11+2,FALSE)*Paramètres!$D$12,0)))</f>
        <v>0</v>
      </c>
      <c r="J11" s="50">
        <f>IF($B$36="",0,IF(Paramètres!$D$6="Full cat 3",VLOOKUP(Paramètres!$D$18,barèmescible,$F11+2,FALSE)*Paramètres!$D$12,IF(Paramètres!$D$6="Répartition",$B$38*VLOOKUP(Paramètres!$D$18,barèmescible,$F11+2,FALSE)*Paramètres!$D$12,0)))</f>
        <v>0</v>
      </c>
      <c r="K11" s="50">
        <f>IF(Paramètres!$D$20=1,'Match code-catégorie'!$K$2,IF(Paramètres!$D$21=1,'Match code-catégorie'!$K$3,ROUND(SUM(H11:J11),2)))</f>
        <v>2140.54</v>
      </c>
      <c r="L11" s="33">
        <v>1</v>
      </c>
      <c r="M11" s="50">
        <f>ROUND(((VLOOKUP($B$10,barèmesactuels,F11+2,FALSE)+$B$19*VLOOKUP($B$10,barèmesactuels,F11+2,FALSE)+Paramètres!$D$8*VLOOKUP($B$10,Foyer,F11+2,FALSE)+Paramètres!$D$9*VLOOKUP($B$10,Residence,F11+2,FALSE)+Paramètres!$D$10*VLOOKUP($B$10,Supplement,F11+2,FALSE)+Paramètres!$D$11*VLOOKUP($B$10,Complement,F11+2,FALSE)+VLOOKUP($B$15,'TPP-QPP'!$A$1:$C$4,3,FALSE))+$B$20),2)</f>
        <v>2121.98</v>
      </c>
      <c r="N11" s="50">
        <f>IF(Paramètres!$D$6="Full cat 1",VLOOKUP(Paramètres!$D$16,barèmescible,L11+2,FALSE),IF(Paramètres!$D$6="Répartition",$B$28*VLOOKUP(Paramètres!$D$16,barèmescible,L11+2,FALSE),0))</f>
        <v>2140.54</v>
      </c>
      <c r="O11" s="50">
        <f>IF($B$31="",0,IF(Paramètres!$D$6="Full cat 2",VLOOKUP(Paramètres!$D$17,barèmescible,$F11+2,FALSE),IF(Paramètres!$D$6="Répartition",$B$33*VLOOKUP(Paramètres!$D$17,barèmescible,$F11+2,FALSE),0)))</f>
        <v>0</v>
      </c>
      <c r="P11" s="50">
        <f>IF($B$36="",0,IF(Paramètres!$D$6="Full cat 3",VLOOKUP(Paramètres!$D$18,barèmescible,$F11+2,FALSE),IF(Paramètres!$D$6="Répartition",$B$38*VLOOKUP(Paramètres!$D$18,barèmescible,$F11+2,FALSE),0)))</f>
        <v>0</v>
      </c>
      <c r="Q11" s="50">
        <f t="shared" ref="Q11" si="1">ROUND(SUM(N11:P11),2)</f>
        <v>2140.54</v>
      </c>
      <c r="R11" s="51">
        <f>IF(Paramètres!D21=1,'Match code-catégorie'!$K$2,IF(Paramètres!D22=1,'Match code-catégorie'!$K$3,ROUND(Q11*12/1976,4)))</f>
        <v>12.9992</v>
      </c>
      <c r="S11" s="36"/>
      <c r="V11" s="52"/>
    </row>
    <row r="12" spans="1:22" x14ac:dyDescent="0.2">
      <c r="A12" t="s">
        <v>76</v>
      </c>
      <c r="B12" s="47" t="s">
        <v>99</v>
      </c>
      <c r="C12" s="36"/>
      <c r="D12" s="36"/>
      <c r="E12" s="94"/>
      <c r="F12" s="33">
        <v>2</v>
      </c>
      <c r="G12" s="50">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2132.84</v>
      </c>
      <c r="H12" s="50">
        <f>IF(Paramètres!$D$6="Full cat 1",VLOOKUP(Paramètres!$D$16,barèmescible,F12+2,FALSE)*Paramètres!$D$12,IF(Paramètres!$D$6="Répartition",$B$28*VLOOKUP(Paramètres!$D$16,barèmescible,F12+2,FALSE)*Paramètres!$D$12,0))</f>
        <v>2176.87</v>
      </c>
      <c r="I12" s="50">
        <f>IF($B$31="",0,IF(Paramètres!$D$6="Full cat 2",VLOOKUP(Paramètres!$D$17,barèmescible,$F12+2,FALSE)*Paramètres!$D$12,IF(Paramètres!$D$6="Répartition",$B$33*VLOOKUP(Paramètres!$D$17,barèmescible,$F12+2,FALSE)*Paramètres!$D$12,0)))</f>
        <v>0</v>
      </c>
      <c r="J12" s="50">
        <f>IF($B$36="",0,IF(Paramètres!$D$6="Full cat 3",VLOOKUP(Paramètres!$D$18,barèmescible,$F12+2,FALSE)*Paramètres!$D$12,IF(Paramètres!$D$6="Répartition",$B$38*VLOOKUP(Paramètres!$D$18,barèmescible,$F12+2,FALSE)*Paramètres!$D$12,0)))</f>
        <v>0</v>
      </c>
      <c r="K12" s="50">
        <f>IF(Paramètres!$D$20=1,'Match code-catégorie'!$K$2,IF(Paramètres!$D$21=1,'Match code-catégorie'!$K$3,ROUND(SUM(H12:J12),2)))</f>
        <v>2176.87</v>
      </c>
      <c r="L12" s="33">
        <v>2</v>
      </c>
      <c r="M12" s="50">
        <f>ROUND(((VLOOKUP($B$10,barèmesactuels,F12+2,FALSE)+$B$19*VLOOKUP($B$10,barèmesactuels,F12+2,FALSE)+Paramètres!$D$8*VLOOKUP($B$10,Foyer,F12+2,FALSE)+Paramètres!$D$9*VLOOKUP($B$10,Residence,F12+2,FALSE)+Paramètres!$D$10*VLOOKUP($B$10,Supplement,F12+2,FALSE)+Paramètres!$D$11*VLOOKUP($B$10,Complement,F12+2,FALSE)+VLOOKUP($B$15,'TPP-QPP'!$A$1:$C$4,3,FALSE))+$B$20),2)</f>
        <v>2132.84</v>
      </c>
      <c r="N12" s="50">
        <f>IF(Paramètres!$D$6="Full cat 1",VLOOKUP(Paramètres!$D$16,barèmescible,L12+2,FALSE),IF(Paramètres!$D$6="Répartition",$B$28*VLOOKUP(Paramètres!$D$16,barèmescible,L12+2,FALSE),0))</f>
        <v>2176.87</v>
      </c>
      <c r="O12" s="50">
        <f>IF($B$31="",0,IF(Paramètres!$D$6="Full cat 2",VLOOKUP(Paramètres!$D$17,barèmescible,$F12+2,FALSE),IF(Paramètres!$D$6="Répartition",$B$33*VLOOKUP(Paramètres!$D$17,barèmescible,$F12+2,FALSE),0)))</f>
        <v>0</v>
      </c>
      <c r="P12" s="50">
        <f>IF($B$36="",0,IF(Paramètres!$D$6="Full cat 3",VLOOKUP(Paramètres!$D$18,barèmescible,$F12+2,FALSE),IF(Paramètres!$D$6="Répartition",$B$38*VLOOKUP(Paramètres!$D$18,barèmescible,$F12+2,FALSE),0)))</f>
        <v>0</v>
      </c>
      <c r="Q12" s="50">
        <f t="shared" ref="Q12:Q55" si="2">ROUND(SUM(N12:P12),2)</f>
        <v>2176.87</v>
      </c>
      <c r="R12" s="51">
        <f>IF(Paramètres!D22=1,'Match code-catégorie'!$K$2,IF(Paramètres!D23=1,'Match code-catégorie'!$K$3,ROUND(Q12*12/1976,4)))</f>
        <v>13.219900000000001</v>
      </c>
      <c r="S12" s="36"/>
      <c r="V12" s="52"/>
    </row>
    <row r="13" spans="1:22" x14ac:dyDescent="0.2">
      <c r="A13" t="s">
        <v>352</v>
      </c>
      <c r="B13" s="47" t="s">
        <v>98</v>
      </c>
      <c r="C13" s="36"/>
      <c r="D13" s="36"/>
      <c r="E13" s="94"/>
      <c r="F13" s="33">
        <v>3</v>
      </c>
      <c r="G13" s="50">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2143.6999999999998</v>
      </c>
      <c r="H13" s="50">
        <f>IF(Paramètres!$D$6="Full cat 1",VLOOKUP(Paramètres!$D$16,barèmescible,F13+2,FALSE)*Paramètres!$D$12,IF(Paramètres!$D$6="Répartition",$B$28*VLOOKUP(Paramètres!$D$16,barèmescible,F13+2,FALSE)*Paramètres!$D$12,0))</f>
        <v>2211.04</v>
      </c>
      <c r="I13" s="50">
        <f>IF($B$31="",0,IF(Paramètres!$D$6="Full cat 2",VLOOKUP(Paramètres!$D$17,barèmescible,$F13+2,FALSE)*Paramètres!$D$12,IF(Paramètres!$D$6="Répartition",$B$33*VLOOKUP(Paramètres!$D$17,barèmescible,$F13+2,FALSE)*Paramètres!$D$12,0)))</f>
        <v>0</v>
      </c>
      <c r="J13" s="50">
        <f>IF($B$36="",0,IF(Paramètres!$D$6="Full cat 3",VLOOKUP(Paramètres!$D$18,barèmescible,$F13+2,FALSE)*Paramètres!$D$12,IF(Paramètres!$D$6="Répartition",$B$38*VLOOKUP(Paramètres!$D$18,barèmescible,$F13+2,FALSE)*Paramètres!$D$12,0)))</f>
        <v>0</v>
      </c>
      <c r="K13" s="50">
        <f>IF(Paramètres!$D$20=1,'Match code-catégorie'!$K$2,IF(Paramètres!$D$21=1,'Match code-catégorie'!$K$3,ROUND(SUM(H13:J13),2)))</f>
        <v>2211.04</v>
      </c>
      <c r="L13" s="33">
        <v>3</v>
      </c>
      <c r="M13" s="50">
        <f>ROUND(((VLOOKUP($B$10,barèmesactuels,F13+2,FALSE)+$B$19*VLOOKUP($B$10,barèmesactuels,F13+2,FALSE)+Paramètres!$D$8*VLOOKUP($B$10,Foyer,F13+2,FALSE)+Paramètres!$D$9*VLOOKUP($B$10,Residence,F13+2,FALSE)+Paramètres!$D$10*VLOOKUP($B$10,Supplement,F13+2,FALSE)+Paramètres!$D$11*VLOOKUP($B$10,Complement,F13+2,FALSE)+VLOOKUP($B$15,'TPP-QPP'!$A$1:$C$4,3,FALSE))+$B$20),2)</f>
        <v>2143.6999999999998</v>
      </c>
      <c r="N13" s="50">
        <f>IF(Paramètres!$D$6="Full cat 1",VLOOKUP(Paramètres!$D$16,barèmescible,L13+2,FALSE),IF(Paramètres!$D$6="Répartition",$B$28*VLOOKUP(Paramètres!$D$16,barèmescible,L13+2,FALSE),0))</f>
        <v>2211.04</v>
      </c>
      <c r="O13" s="50">
        <f>IF($B$31="",0,IF(Paramètres!$D$6="Full cat 2",VLOOKUP(Paramètres!$D$17,barèmescible,$F13+2,FALSE),IF(Paramètres!$D$6="Répartition",$B$33*VLOOKUP(Paramètres!$D$17,barèmescible,$F13+2,FALSE),0)))</f>
        <v>0</v>
      </c>
      <c r="P13" s="50">
        <f>IF($B$36="",0,IF(Paramètres!$D$6="Full cat 3",VLOOKUP(Paramètres!$D$18,barèmescible,$F13+2,FALSE),IF(Paramètres!$D$6="Répartition",$B$38*VLOOKUP(Paramètres!$D$18,barèmescible,$F13+2,FALSE),0)))</f>
        <v>0</v>
      </c>
      <c r="Q13" s="50">
        <f t="shared" si="2"/>
        <v>2211.04</v>
      </c>
      <c r="R13" s="51">
        <f>IF(Paramètres!D23=1,'Match code-catégorie'!$K$2,IF(Paramètres!D24=1,'Match code-catégorie'!$K$3,ROUND(Q13*12/1976,4)))</f>
        <v>13.4274</v>
      </c>
      <c r="S13" s="36"/>
      <c r="V13" s="52"/>
    </row>
    <row r="14" spans="1:22" x14ac:dyDescent="0.2">
      <c r="A14" t="s">
        <v>364</v>
      </c>
      <c r="B14" s="47" t="s">
        <v>98</v>
      </c>
      <c r="C14" s="36"/>
      <c r="D14" s="36"/>
      <c r="E14" s="94"/>
      <c r="F14" s="33">
        <v>4</v>
      </c>
      <c r="G14" s="50">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2154.5500000000002</v>
      </c>
      <c r="H14" s="50">
        <f>IF(Paramètres!$D$6="Full cat 1",VLOOKUP(Paramètres!$D$16,barèmescible,F14+2,FALSE)*Paramètres!$D$12,IF(Paramètres!$D$6="Répartition",$B$28*VLOOKUP(Paramètres!$D$16,barèmescible,F14+2,FALSE)*Paramètres!$D$12,0))</f>
        <v>2243.14</v>
      </c>
      <c r="I14" s="50">
        <f>IF($B$31="",0,IF(Paramètres!$D$6="Full cat 2",VLOOKUP(Paramètres!$D$17,barèmescible,$F14+2,FALSE)*Paramètres!$D$12,IF(Paramètres!$D$6="Répartition",$B$33*VLOOKUP(Paramètres!$D$17,barèmescible,$F14+2,FALSE)*Paramètres!$D$12,0)))</f>
        <v>0</v>
      </c>
      <c r="J14" s="50">
        <f>IF($B$36="",0,IF(Paramètres!$D$6="Full cat 3",VLOOKUP(Paramètres!$D$18,barèmescible,$F14+2,FALSE)*Paramètres!$D$12,IF(Paramètres!$D$6="Répartition",$B$38*VLOOKUP(Paramètres!$D$18,barèmescible,$F14+2,FALSE)*Paramètres!$D$12,0)))</f>
        <v>0</v>
      </c>
      <c r="K14" s="50">
        <f>IF(Paramètres!$D$20=1,'Match code-catégorie'!$K$2,IF(Paramètres!$D$21=1,'Match code-catégorie'!$K$3,ROUND(SUM(H14:J14),2)))</f>
        <v>2243.14</v>
      </c>
      <c r="L14" s="33">
        <v>4</v>
      </c>
      <c r="M14" s="50">
        <f>ROUND(((VLOOKUP($B$10,barèmesactuels,F14+2,FALSE)+$B$19*VLOOKUP($B$10,barèmesactuels,F14+2,FALSE)+Paramètres!$D$8*VLOOKUP($B$10,Foyer,F14+2,FALSE)+Paramètres!$D$9*VLOOKUP($B$10,Residence,F14+2,FALSE)+Paramètres!$D$10*VLOOKUP($B$10,Supplement,F14+2,FALSE)+Paramètres!$D$11*VLOOKUP($B$10,Complement,F14+2,FALSE)+VLOOKUP($B$15,'TPP-QPP'!$A$1:$C$4,3,FALSE))+$B$20),2)</f>
        <v>2154.5500000000002</v>
      </c>
      <c r="N14" s="50">
        <f>IF(Paramètres!$D$6="Full cat 1",VLOOKUP(Paramètres!$D$16,barèmescible,L14+2,FALSE),IF(Paramètres!$D$6="Répartition",$B$28*VLOOKUP(Paramètres!$D$16,barèmescible,L14+2,FALSE),0))</f>
        <v>2243.14</v>
      </c>
      <c r="O14" s="50">
        <f>IF($B$31="",0,IF(Paramètres!$D$6="Full cat 2",VLOOKUP(Paramètres!$D$17,barèmescible,$F14+2,FALSE),IF(Paramètres!$D$6="Répartition",$B$33*VLOOKUP(Paramètres!$D$17,barèmescible,$F14+2,FALSE),0)))</f>
        <v>0</v>
      </c>
      <c r="P14" s="50">
        <f>IF($B$36="",0,IF(Paramètres!$D$6="Full cat 3",VLOOKUP(Paramètres!$D$18,barèmescible,$F14+2,FALSE),IF(Paramètres!$D$6="Répartition",$B$38*VLOOKUP(Paramètres!$D$18,barèmescible,$F14+2,FALSE),0)))</f>
        <v>0</v>
      </c>
      <c r="Q14" s="50">
        <f t="shared" si="2"/>
        <v>2243.14</v>
      </c>
      <c r="R14" s="51">
        <f>IF(Paramètres!D24=1,'Match code-catégorie'!$K$2,IF(Paramètres!D25=1,'Match code-catégorie'!$K$3,ROUND(Q14*12/1976,4)))</f>
        <v>13.622299999999999</v>
      </c>
      <c r="S14" s="36"/>
      <c r="V14" s="52"/>
    </row>
    <row r="15" spans="1:22" x14ac:dyDescent="0.2">
      <c r="A15" t="s">
        <v>102</v>
      </c>
      <c r="B15" s="47" t="s">
        <v>100</v>
      </c>
      <c r="C15" s="36"/>
      <c r="D15" s="36"/>
      <c r="E15" s="94"/>
      <c r="F15" s="33">
        <v>5</v>
      </c>
      <c r="G15" s="50">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2165.41</v>
      </c>
      <c r="H15" s="50">
        <f>IF(Paramètres!$D$6="Full cat 1",VLOOKUP(Paramètres!$D$16,barèmescible,F15+2,FALSE)*Paramètres!$D$12,IF(Paramètres!$D$6="Répartition",$B$28*VLOOKUP(Paramètres!$D$16,barèmescible,F15+2,FALSE)*Paramètres!$D$12,0))</f>
        <v>2273.2800000000002</v>
      </c>
      <c r="I15" s="50">
        <f>IF($B$31="",0,IF(Paramètres!$D$6="Full cat 2",VLOOKUP(Paramètres!$D$17,barèmescible,$F15+2,FALSE)*Paramètres!$D$12,IF(Paramètres!$D$6="Répartition",$B$33*VLOOKUP(Paramètres!$D$17,barèmescible,$F15+2,FALSE)*Paramètres!$D$12,0)))</f>
        <v>0</v>
      </c>
      <c r="J15" s="50">
        <f>IF($B$36="",0,IF(Paramètres!$D$6="Full cat 3",VLOOKUP(Paramètres!$D$18,barèmescible,$F15+2,FALSE)*Paramètres!$D$12,IF(Paramètres!$D$6="Répartition",$B$38*VLOOKUP(Paramètres!$D$18,barèmescible,$F15+2,FALSE)*Paramètres!$D$12,0)))</f>
        <v>0</v>
      </c>
      <c r="K15" s="50">
        <f>IF(Paramètres!$D$20=1,'Match code-catégorie'!$K$2,IF(Paramètres!$D$21=1,'Match code-catégorie'!$K$3,ROUND(SUM(H15:J15),2)))</f>
        <v>2273.2800000000002</v>
      </c>
      <c r="L15" s="33">
        <v>5</v>
      </c>
      <c r="M15" s="50">
        <f>ROUND(((VLOOKUP($B$10,barèmesactuels,F15+2,FALSE)+$B$19*VLOOKUP($B$10,barèmesactuels,F15+2,FALSE)+Paramètres!$D$8*VLOOKUP($B$10,Foyer,F15+2,FALSE)+Paramètres!$D$9*VLOOKUP($B$10,Residence,F15+2,FALSE)+Paramètres!$D$10*VLOOKUP($B$10,Supplement,F15+2,FALSE)+Paramètres!$D$11*VLOOKUP($B$10,Complement,F15+2,FALSE)+VLOOKUP($B$15,'TPP-QPP'!$A$1:$C$4,3,FALSE))+$B$20),2)</f>
        <v>2165.41</v>
      </c>
      <c r="N15" s="50">
        <f>IF(Paramètres!$D$6="Full cat 1",VLOOKUP(Paramètres!$D$16,barèmescible,L15+2,FALSE),IF(Paramètres!$D$6="Répartition",$B$28*VLOOKUP(Paramètres!$D$16,barèmescible,L15+2,FALSE),0))</f>
        <v>2273.2800000000002</v>
      </c>
      <c r="O15" s="50">
        <f>IF($B$31="",0,IF(Paramètres!$D$6="Full cat 2",VLOOKUP(Paramètres!$D$17,barèmescible,$F15+2,FALSE),IF(Paramètres!$D$6="Répartition",$B$33*VLOOKUP(Paramètres!$D$17,barèmescible,$F15+2,FALSE),0)))</f>
        <v>0</v>
      </c>
      <c r="P15" s="50">
        <f>IF($B$36="",0,IF(Paramètres!$D$6="Full cat 3",VLOOKUP(Paramètres!$D$18,barèmescible,$F15+2,FALSE),IF(Paramètres!$D$6="Répartition",$B$38*VLOOKUP(Paramètres!$D$18,barèmescible,$F15+2,FALSE),0)))</f>
        <v>0</v>
      </c>
      <c r="Q15" s="50">
        <f t="shared" si="2"/>
        <v>2273.2800000000002</v>
      </c>
      <c r="R15" s="51">
        <f>IF(Paramètres!D25=1,'Match code-catégorie'!$K$2,IF(Paramètres!D26=1,'Match code-catégorie'!$K$3,ROUND(Q15*12/1976,4)))</f>
        <v>13.805300000000001</v>
      </c>
      <c r="S15" s="36"/>
      <c r="V15" s="52"/>
    </row>
    <row r="16" spans="1:22" x14ac:dyDescent="0.2">
      <c r="A16" s="55" t="s">
        <v>101</v>
      </c>
      <c r="B16" s="56">
        <v>38</v>
      </c>
      <c r="D16" s="36"/>
      <c r="E16" s="94"/>
      <c r="F16" s="33">
        <v>6</v>
      </c>
      <c r="G16" s="50">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2176.2600000000002</v>
      </c>
      <c r="H16" s="50">
        <f>IF(Paramètres!$D$6="Full cat 1",VLOOKUP(Paramètres!$D$16,barèmescible,F16+2,FALSE)*Paramètres!$D$12,IF(Paramètres!$D$6="Répartition",$B$28*VLOOKUP(Paramètres!$D$16,barèmescible,F16+2,FALSE)*Paramètres!$D$12,0))</f>
        <v>2301.52</v>
      </c>
      <c r="I16" s="50">
        <f>IF($B$31="",0,IF(Paramètres!$D$6="Full cat 2",VLOOKUP(Paramètres!$D$17,barèmescible,$F16+2,FALSE)*Paramètres!$D$12,IF(Paramètres!$D$6="Répartition",$B$33*VLOOKUP(Paramètres!$D$17,barèmescible,$F16+2,FALSE)*Paramètres!$D$12,0)))</f>
        <v>0</v>
      </c>
      <c r="J16" s="50">
        <f>IF($B$36="",0,IF(Paramètres!$D$6="Full cat 3",VLOOKUP(Paramètres!$D$18,barèmescible,$F16+2,FALSE)*Paramètres!$D$12,IF(Paramètres!$D$6="Répartition",$B$38*VLOOKUP(Paramètres!$D$18,barèmescible,$F16+2,FALSE)*Paramètres!$D$12,0)))</f>
        <v>0</v>
      </c>
      <c r="K16" s="50">
        <f>IF(Paramètres!$D$20=1,'Match code-catégorie'!$K$2,IF(Paramètres!$D$21=1,'Match code-catégorie'!$K$3,ROUND(SUM(H16:J16),2)))</f>
        <v>2301.52</v>
      </c>
      <c r="L16" s="33">
        <v>6</v>
      </c>
      <c r="M16" s="50">
        <f>ROUND(((VLOOKUP($B$10,barèmesactuels,F16+2,FALSE)+$B$19*VLOOKUP($B$10,barèmesactuels,F16+2,FALSE)+Paramètres!$D$8*VLOOKUP($B$10,Foyer,F16+2,FALSE)+Paramètres!$D$9*VLOOKUP($B$10,Residence,F16+2,FALSE)+Paramètres!$D$10*VLOOKUP($B$10,Supplement,F16+2,FALSE)+Paramètres!$D$11*VLOOKUP($B$10,Complement,F16+2,FALSE)+VLOOKUP($B$15,'TPP-QPP'!$A$1:$C$4,3,FALSE))+$B$20),2)</f>
        <v>2176.2600000000002</v>
      </c>
      <c r="N16" s="50">
        <f>IF(Paramètres!$D$6="Full cat 1",VLOOKUP(Paramètres!$D$16,barèmescible,L16+2,FALSE),IF(Paramètres!$D$6="Répartition",$B$28*VLOOKUP(Paramètres!$D$16,barèmescible,L16+2,FALSE),0))</f>
        <v>2301.52</v>
      </c>
      <c r="O16" s="50">
        <f>IF($B$31="",0,IF(Paramètres!$D$6="Full cat 2",VLOOKUP(Paramètres!$D$17,barèmescible,$F16+2,FALSE),IF(Paramètres!$D$6="Répartition",$B$33*VLOOKUP(Paramètres!$D$17,barèmescible,$F16+2,FALSE),0)))</f>
        <v>0</v>
      </c>
      <c r="P16" s="50">
        <f>IF($B$36="",0,IF(Paramètres!$D$6="Full cat 3",VLOOKUP(Paramètres!$D$18,barèmescible,$F16+2,FALSE),IF(Paramètres!$D$6="Répartition",$B$38*VLOOKUP(Paramètres!$D$18,barèmescible,$F16+2,FALSE),0)))</f>
        <v>0</v>
      </c>
      <c r="Q16" s="50">
        <f t="shared" si="2"/>
        <v>2301.52</v>
      </c>
      <c r="R16" s="51">
        <f>IF(Paramètres!D26=1,'Match code-catégorie'!$K$2,IF(Paramètres!D27=1,'Match code-catégorie'!$K$3,ROUND(Q16*12/1976,4)))</f>
        <v>13.976800000000001</v>
      </c>
      <c r="S16" s="36"/>
      <c r="V16" s="52"/>
    </row>
    <row r="17" spans="1:22" x14ac:dyDescent="0.2">
      <c r="E17" s="94"/>
      <c r="F17" s="33">
        <v>7</v>
      </c>
      <c r="G17" s="50">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2187.11</v>
      </c>
      <c r="H17" s="50">
        <f>IF(Paramètres!$D$6="Full cat 1",VLOOKUP(Paramètres!$D$16,barèmescible,F17+2,FALSE)*Paramètres!$D$12,IF(Paramètres!$D$6="Répartition",$B$28*VLOOKUP(Paramètres!$D$16,barèmescible,F17+2,FALSE)*Paramètres!$D$12,0))</f>
        <v>2327.96</v>
      </c>
      <c r="I17" s="50">
        <f>IF($B$31="",0,IF(Paramètres!$D$6="Full cat 2",VLOOKUP(Paramètres!$D$17,barèmescible,$F17+2,FALSE)*Paramètres!$D$12,IF(Paramètres!$D$6="Répartition",$B$33*VLOOKUP(Paramètres!$D$17,barèmescible,$F17+2,FALSE)*Paramètres!$D$12,0)))</f>
        <v>0</v>
      </c>
      <c r="J17" s="50">
        <f>IF($B$36="",0,IF(Paramètres!$D$6="Full cat 3",VLOOKUP(Paramètres!$D$18,barèmescible,$F17+2,FALSE)*Paramètres!$D$12,IF(Paramètres!$D$6="Répartition",$B$38*VLOOKUP(Paramètres!$D$18,barèmescible,$F17+2,FALSE)*Paramètres!$D$12,0)))</f>
        <v>0</v>
      </c>
      <c r="K17" s="50">
        <f>IF(Paramètres!$D$20=1,'Match code-catégorie'!$K$2,IF(Paramètres!$D$21=1,'Match code-catégorie'!$K$3,ROUND(SUM(H17:J17),2)))</f>
        <v>2327.96</v>
      </c>
      <c r="L17" s="33">
        <v>7</v>
      </c>
      <c r="M17" s="50">
        <f>ROUND(((VLOOKUP($B$10,barèmesactuels,F17+2,FALSE)+$B$19*VLOOKUP($B$10,barèmesactuels,F17+2,FALSE)+Paramètres!$D$8*VLOOKUP($B$10,Foyer,F17+2,FALSE)+Paramètres!$D$9*VLOOKUP($B$10,Residence,F17+2,FALSE)+Paramètres!$D$10*VLOOKUP($B$10,Supplement,F17+2,FALSE)+Paramètres!$D$11*VLOOKUP($B$10,Complement,F17+2,FALSE)+VLOOKUP($B$15,'TPP-QPP'!$A$1:$C$4,3,FALSE))+$B$20),2)</f>
        <v>2187.11</v>
      </c>
      <c r="N17" s="50">
        <f>IF(Paramètres!$D$6="Full cat 1",VLOOKUP(Paramètres!$D$16,barèmescible,L17+2,FALSE),IF(Paramètres!$D$6="Répartition",$B$28*VLOOKUP(Paramètres!$D$16,barèmescible,L17+2,FALSE),0))</f>
        <v>2327.96</v>
      </c>
      <c r="O17" s="50">
        <f>IF($B$31="",0,IF(Paramètres!$D$6="Full cat 2",VLOOKUP(Paramètres!$D$17,barèmescible,$F17+2,FALSE),IF(Paramètres!$D$6="Répartition",$B$33*VLOOKUP(Paramètres!$D$17,barèmescible,$F17+2,FALSE),0)))</f>
        <v>0</v>
      </c>
      <c r="P17" s="50">
        <f>IF($B$36="",0,IF(Paramètres!$D$6="Full cat 3",VLOOKUP(Paramètres!$D$18,barèmescible,$F17+2,FALSE),IF(Paramètres!$D$6="Répartition",$B$38*VLOOKUP(Paramètres!$D$18,barèmescible,$F17+2,FALSE),0)))</f>
        <v>0</v>
      </c>
      <c r="Q17" s="50">
        <f t="shared" si="2"/>
        <v>2327.96</v>
      </c>
      <c r="R17" s="51">
        <f>IF(Paramètres!D27=1,'Match code-catégorie'!$K$2,IF(Paramètres!D28=1,'Match code-catégorie'!$K$3,ROUND(Q17*12/1976,4)))</f>
        <v>14.1374</v>
      </c>
      <c r="V17" s="52"/>
    </row>
    <row r="18" spans="1:22" ht="13.5" customHeight="1" x14ac:dyDescent="0.2">
      <c r="A18" s="67" t="s">
        <v>360</v>
      </c>
      <c r="E18" s="94"/>
      <c r="F18" s="33">
        <v>8</v>
      </c>
      <c r="G18" s="50">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2197.9699999999998</v>
      </c>
      <c r="H18" s="50">
        <f>IF(Paramètres!$D$6="Full cat 1",VLOOKUP(Paramètres!$D$16,barèmescible,F18+2,FALSE)*Paramètres!$D$12,IF(Paramètres!$D$6="Répartition",$B$28*VLOOKUP(Paramètres!$D$16,barèmescible,F18+2,FALSE)*Paramètres!$D$12,0))</f>
        <v>2352.6999999999998</v>
      </c>
      <c r="I18" s="50">
        <f>IF($B$31="",0,IF(Paramètres!$D$6="Full cat 2",VLOOKUP(Paramètres!$D$17,barèmescible,$F18+2,FALSE)*Paramètres!$D$12,IF(Paramètres!$D$6="Répartition",$B$33*VLOOKUP(Paramètres!$D$17,barèmescible,$F18+2,FALSE)*Paramètres!$D$12,0)))</f>
        <v>0</v>
      </c>
      <c r="J18" s="50">
        <f>IF($B$36="",0,IF(Paramètres!$D$6="Full cat 3",VLOOKUP(Paramètres!$D$18,barèmescible,$F18+2,FALSE)*Paramètres!$D$12,IF(Paramètres!$D$6="Répartition",$B$38*VLOOKUP(Paramètres!$D$18,barèmescible,$F18+2,FALSE)*Paramètres!$D$12,0)))</f>
        <v>0</v>
      </c>
      <c r="K18" s="50">
        <f>IF(Paramètres!$D$20=1,'Match code-catégorie'!$K$2,IF(Paramètres!$D$21=1,'Match code-catégorie'!$K$3,ROUND(SUM(H18:J18),2)))</f>
        <v>2352.6999999999998</v>
      </c>
      <c r="L18" s="33">
        <v>8</v>
      </c>
      <c r="M18" s="50">
        <f>ROUND(((VLOOKUP($B$10,barèmesactuels,F18+2,FALSE)+$B$19*VLOOKUP($B$10,barèmesactuels,F18+2,FALSE)+Paramètres!$D$8*VLOOKUP($B$10,Foyer,F18+2,FALSE)+Paramètres!$D$9*VLOOKUP($B$10,Residence,F18+2,FALSE)+Paramètres!$D$10*VLOOKUP($B$10,Supplement,F18+2,FALSE)+Paramètres!$D$11*VLOOKUP($B$10,Complement,F18+2,FALSE)+VLOOKUP($B$15,'TPP-QPP'!$A$1:$C$4,3,FALSE))+$B$20),2)</f>
        <v>2197.9699999999998</v>
      </c>
      <c r="N18" s="50">
        <f>IF(Paramètres!$D$6="Full cat 1",VLOOKUP(Paramètres!$D$16,barèmescible,L18+2,FALSE),IF(Paramètres!$D$6="Répartition",$B$28*VLOOKUP(Paramètres!$D$16,barèmescible,L18+2,FALSE),0))</f>
        <v>2352.6999999999998</v>
      </c>
      <c r="O18" s="50">
        <f>IF($B$31="",0,IF(Paramètres!$D$6="Full cat 2",VLOOKUP(Paramètres!$D$17,barèmescible,$F18+2,FALSE),IF(Paramètres!$D$6="Répartition",$B$33*VLOOKUP(Paramètres!$D$17,barèmescible,$F18+2,FALSE),0)))</f>
        <v>0</v>
      </c>
      <c r="P18" s="50">
        <f>IF($B$36="",0,IF(Paramètres!$D$6="Full cat 3",VLOOKUP(Paramètres!$D$18,barèmescible,$F18+2,FALSE),IF(Paramètres!$D$6="Répartition",$B$38*VLOOKUP(Paramètres!$D$18,barèmescible,$F18+2,FALSE),0)))</f>
        <v>0</v>
      </c>
      <c r="Q18" s="50">
        <f t="shared" si="2"/>
        <v>2352.6999999999998</v>
      </c>
      <c r="R18" s="51">
        <f>IF(Paramètres!D28=1,'Match code-catégorie'!$K$2,IF(Paramètres!D29=1,'Match code-catégorie'!$K$3,ROUND(Q18*12/1976,4)))</f>
        <v>14.287699999999999</v>
      </c>
      <c r="V18" s="52"/>
    </row>
    <row r="19" spans="1:22" x14ac:dyDescent="0.2">
      <c r="A19" s="55" t="s">
        <v>334</v>
      </c>
      <c r="B19" s="75">
        <v>0</v>
      </c>
      <c r="C19" s="39"/>
      <c r="D19" s="39"/>
      <c r="E19" s="94"/>
      <c r="F19" s="33">
        <v>9</v>
      </c>
      <c r="G19" s="50">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2208.83</v>
      </c>
      <c r="H19" s="50">
        <f>IF(Paramètres!$D$6="Full cat 1",VLOOKUP(Paramètres!$D$16,barèmescible,F19+2,FALSE)*Paramètres!$D$12,IF(Paramètres!$D$6="Répartition",$B$28*VLOOKUP(Paramètres!$D$16,barèmescible,F19+2,FALSE)*Paramètres!$D$12,0))</f>
        <v>2375.84</v>
      </c>
      <c r="I19" s="50">
        <f>IF($B$31="",0,IF(Paramètres!$D$6="Full cat 2",VLOOKUP(Paramètres!$D$17,barèmescible,$F19+2,FALSE)*Paramètres!$D$12,IF(Paramètres!$D$6="Répartition",$B$33*VLOOKUP(Paramètres!$D$17,barèmescible,$F19+2,FALSE)*Paramètres!$D$12,0)))</f>
        <v>0</v>
      </c>
      <c r="J19" s="50">
        <f>IF($B$36="",0,IF(Paramètres!$D$6="Full cat 3",VLOOKUP(Paramètres!$D$18,barèmescible,$F19+2,FALSE)*Paramètres!$D$12,IF(Paramètres!$D$6="Répartition",$B$38*VLOOKUP(Paramètres!$D$18,barèmescible,$F19+2,FALSE)*Paramètres!$D$12,0)))</f>
        <v>0</v>
      </c>
      <c r="K19" s="50">
        <f>IF(Paramètres!$D$20=1,'Match code-catégorie'!$K$2,IF(Paramètres!$D$21=1,'Match code-catégorie'!$K$3,ROUND(SUM(H19:J19),2)))</f>
        <v>2375.84</v>
      </c>
      <c r="L19" s="33">
        <v>9</v>
      </c>
      <c r="M19" s="50">
        <f>ROUND(((VLOOKUP($B$10,barèmesactuels,F19+2,FALSE)+$B$19*VLOOKUP($B$10,barèmesactuels,F19+2,FALSE)+Paramètres!$D$8*VLOOKUP($B$10,Foyer,F19+2,FALSE)+Paramètres!$D$9*VLOOKUP($B$10,Residence,F19+2,FALSE)+Paramètres!$D$10*VLOOKUP($B$10,Supplement,F19+2,FALSE)+Paramètres!$D$11*VLOOKUP($B$10,Complement,F19+2,FALSE)+VLOOKUP($B$15,'TPP-QPP'!$A$1:$C$4,3,FALSE))+$B$20),2)</f>
        <v>2208.83</v>
      </c>
      <c r="N19" s="50">
        <f>IF(Paramètres!$D$6="Full cat 1",VLOOKUP(Paramètres!$D$16,barèmescible,L19+2,FALSE),IF(Paramètres!$D$6="Répartition",$B$28*VLOOKUP(Paramètres!$D$16,barèmescible,L19+2,FALSE),0))</f>
        <v>2375.84</v>
      </c>
      <c r="O19" s="50">
        <f>IF($B$31="",0,IF(Paramètres!$D$6="Full cat 2",VLOOKUP(Paramètres!$D$17,barèmescible,$F19+2,FALSE),IF(Paramètres!$D$6="Répartition",$B$33*VLOOKUP(Paramètres!$D$17,barèmescible,$F19+2,FALSE),0)))</f>
        <v>0</v>
      </c>
      <c r="P19" s="50">
        <f>IF($B$36="",0,IF(Paramètres!$D$6="Full cat 3",VLOOKUP(Paramètres!$D$18,barèmescible,$F19+2,FALSE),IF(Paramètres!$D$6="Répartition",$B$38*VLOOKUP(Paramètres!$D$18,barèmescible,$F19+2,FALSE),0)))</f>
        <v>0</v>
      </c>
      <c r="Q19" s="50">
        <f t="shared" si="2"/>
        <v>2375.84</v>
      </c>
      <c r="R19" s="51">
        <f>IF(Paramètres!D29=1,'Match code-catégorie'!$K$2,IF(Paramètres!D30=1,'Match code-catégorie'!$K$3,ROUND(Q19*12/1976,4)))</f>
        <v>14.4282</v>
      </c>
      <c r="S19" s="39"/>
      <c r="V19" s="52"/>
    </row>
    <row r="20" spans="1:22" x14ac:dyDescent="0.2">
      <c r="A20" t="s">
        <v>368</v>
      </c>
      <c r="B20" s="9">
        <v>0</v>
      </c>
      <c r="E20" s="94"/>
      <c r="F20" s="33">
        <v>10</v>
      </c>
      <c r="G20" s="50">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2275.66</v>
      </c>
      <c r="H20" s="50">
        <f>IF(Paramètres!$D$6="Full cat 1",VLOOKUP(Paramètres!$D$16,barèmescible,F20+2,FALSE)*Paramètres!$D$12,IF(Paramètres!$D$6="Répartition",$B$28*VLOOKUP(Paramètres!$D$16,barèmescible,F20+2,FALSE)*Paramètres!$D$12,0))</f>
        <v>2397.44</v>
      </c>
      <c r="I20" s="50">
        <f>IF($B$31="",0,IF(Paramètres!$D$6="Full cat 2",VLOOKUP(Paramètres!$D$17,barèmescible,$F20+2,FALSE)*Paramètres!$D$12,IF(Paramètres!$D$6="Répartition",$B$33*VLOOKUP(Paramètres!$D$17,barèmescible,$F20+2,FALSE)*Paramètres!$D$12,0)))</f>
        <v>0</v>
      </c>
      <c r="J20" s="50">
        <f>IF($B$36="",0,IF(Paramètres!$D$6="Full cat 3",VLOOKUP(Paramètres!$D$18,barèmescible,$F20+2,FALSE)*Paramètres!$D$12,IF(Paramètres!$D$6="Répartition",$B$38*VLOOKUP(Paramètres!$D$18,barèmescible,$F20+2,FALSE)*Paramètres!$D$12,0)))</f>
        <v>0</v>
      </c>
      <c r="K20" s="50">
        <f>IF(Paramètres!$D$20=1,'Match code-catégorie'!$K$2,IF(Paramètres!$D$21=1,'Match code-catégorie'!$K$3,ROUND(SUM(H20:J20),2)))</f>
        <v>2397.44</v>
      </c>
      <c r="L20" s="33">
        <v>10</v>
      </c>
      <c r="M20" s="50">
        <f>ROUND(((VLOOKUP($B$10,barèmesactuels,F20+2,FALSE)+$B$19*VLOOKUP($B$10,barèmesactuels,F20+2,FALSE)+Paramètres!$D$8*VLOOKUP($B$10,Foyer,F20+2,FALSE)+Paramètres!$D$9*VLOOKUP($B$10,Residence,F20+2,FALSE)+Paramètres!$D$10*VLOOKUP($B$10,Supplement,F20+2,FALSE)+Paramètres!$D$11*VLOOKUP($B$10,Complement,F20+2,FALSE)+VLOOKUP($B$15,'TPP-QPP'!$A$1:$C$4,3,FALSE))+$B$20),2)</f>
        <v>2275.66</v>
      </c>
      <c r="N20" s="50">
        <f>IF(Paramètres!$D$6="Full cat 1",VLOOKUP(Paramètres!$D$16,barèmescible,L20+2,FALSE),IF(Paramètres!$D$6="Répartition",$B$28*VLOOKUP(Paramètres!$D$16,barèmescible,L20+2,FALSE),0))</f>
        <v>2397.44</v>
      </c>
      <c r="O20" s="50">
        <f>IF($B$31="",0,IF(Paramètres!$D$6="Full cat 2",VLOOKUP(Paramètres!$D$17,barèmescible,$F20+2,FALSE),IF(Paramètres!$D$6="Répartition",$B$33*VLOOKUP(Paramètres!$D$17,barèmescible,$F20+2,FALSE),0)))</f>
        <v>0</v>
      </c>
      <c r="P20" s="50">
        <f>IF($B$36="",0,IF(Paramètres!$D$6="Full cat 3",VLOOKUP(Paramètres!$D$18,barèmescible,$F20+2,FALSE),IF(Paramètres!$D$6="Répartition",$B$38*VLOOKUP(Paramètres!$D$18,barèmescible,$F20+2,FALSE),0)))</f>
        <v>0</v>
      </c>
      <c r="Q20" s="50">
        <f t="shared" si="2"/>
        <v>2397.44</v>
      </c>
      <c r="R20" s="51">
        <f>IF(Paramètres!D30=1,'Match code-catégorie'!$K$2,IF(Paramètres!D31=1,'Match code-catégorie'!$K$3,ROUND(Q20*12/1976,4)))</f>
        <v>14.5594</v>
      </c>
      <c r="S20" s="40"/>
      <c r="V20" s="52"/>
    </row>
    <row r="21" spans="1:22" x14ac:dyDescent="0.2">
      <c r="E21" s="94"/>
      <c r="F21" s="33">
        <v>11</v>
      </c>
      <c r="G21" s="50">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2286.5100000000002</v>
      </c>
      <c r="H21" s="50">
        <f>IF(Paramètres!$D$6="Full cat 1",VLOOKUP(Paramètres!$D$16,barèmescible,F21+2,FALSE)*Paramètres!$D$12,IF(Paramètres!$D$6="Répartition",$B$28*VLOOKUP(Paramètres!$D$16,barèmescible,F21+2,FALSE)*Paramètres!$D$12,0))</f>
        <v>2417.61</v>
      </c>
      <c r="I21" s="50">
        <f>IF($B$31="",0,IF(Paramètres!$D$6="Full cat 2",VLOOKUP(Paramètres!$D$17,barèmescible,$F21+2,FALSE)*Paramètres!$D$12,IF(Paramètres!$D$6="Répartition",$B$33*VLOOKUP(Paramètres!$D$17,barèmescible,$F21+2,FALSE)*Paramètres!$D$12,0)))</f>
        <v>0</v>
      </c>
      <c r="J21" s="50">
        <f>IF($B$36="",0,IF(Paramètres!$D$6="Full cat 3",VLOOKUP(Paramètres!$D$18,barèmescible,$F21+2,FALSE)*Paramètres!$D$12,IF(Paramètres!$D$6="Répartition",$B$38*VLOOKUP(Paramètres!$D$18,barèmescible,$F21+2,FALSE)*Paramètres!$D$12,0)))</f>
        <v>0</v>
      </c>
      <c r="K21" s="50">
        <f>IF(Paramètres!$D$20=1,'Match code-catégorie'!$K$2,IF(Paramètres!$D$21=1,'Match code-catégorie'!$K$3,ROUND(SUM(H21:J21),2)))</f>
        <v>2417.61</v>
      </c>
      <c r="L21" s="33">
        <v>11</v>
      </c>
      <c r="M21" s="50">
        <f>ROUND(((VLOOKUP($B$10,barèmesactuels,F21+2,FALSE)+$B$19*VLOOKUP($B$10,barèmesactuels,F21+2,FALSE)+Paramètres!$D$8*VLOOKUP($B$10,Foyer,F21+2,FALSE)+Paramètres!$D$9*VLOOKUP($B$10,Residence,F21+2,FALSE)+Paramètres!$D$10*VLOOKUP($B$10,Supplement,F21+2,FALSE)+Paramètres!$D$11*VLOOKUP($B$10,Complement,F21+2,FALSE)+VLOOKUP($B$15,'TPP-QPP'!$A$1:$C$4,3,FALSE))+$B$20),2)</f>
        <v>2286.5100000000002</v>
      </c>
      <c r="N21" s="50">
        <f>IF(Paramètres!$D$6="Full cat 1",VLOOKUP(Paramètres!$D$16,barèmescible,L21+2,FALSE),IF(Paramètres!$D$6="Répartition",$B$28*VLOOKUP(Paramètres!$D$16,barèmescible,L21+2,FALSE),0))</f>
        <v>2417.61</v>
      </c>
      <c r="O21" s="50">
        <f>IF($B$31="",0,IF(Paramètres!$D$6="Full cat 2",VLOOKUP(Paramètres!$D$17,barèmescible,$F21+2,FALSE),IF(Paramètres!$D$6="Répartition",$B$33*VLOOKUP(Paramètres!$D$17,barèmescible,$F21+2,FALSE),0)))</f>
        <v>0</v>
      </c>
      <c r="P21" s="50">
        <f>IF($B$36="",0,IF(Paramètres!$D$6="Full cat 3",VLOOKUP(Paramètres!$D$18,barèmescible,$F21+2,FALSE),IF(Paramètres!$D$6="Répartition",$B$38*VLOOKUP(Paramètres!$D$18,barèmescible,$F21+2,FALSE),0)))</f>
        <v>0</v>
      </c>
      <c r="Q21" s="50">
        <f t="shared" si="2"/>
        <v>2417.61</v>
      </c>
      <c r="R21" s="51">
        <f>IF(Paramètres!D31=1,'Match code-catégorie'!$K$2,IF(Paramètres!D32=1,'Match code-catégorie'!$K$3,ROUND(Q21*12/1976,4)))</f>
        <v>14.681800000000001</v>
      </c>
      <c r="V21" s="52"/>
    </row>
    <row r="22" spans="1:22" ht="15" x14ac:dyDescent="0.2">
      <c r="A22" s="48" t="s">
        <v>361</v>
      </c>
      <c r="B22" s="80" t="b">
        <f>OR(COUNTIF(Fonctionsdifreg,B26),COUNTIF(Fonctionsdifreg,B31),COUNTIF(Fonctionsdifreg,B36))</f>
        <v>0</v>
      </c>
      <c r="E22" s="94"/>
      <c r="F22" s="33">
        <v>12</v>
      </c>
      <c r="G22" s="50">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2297.37</v>
      </c>
      <c r="H22" s="50">
        <f>IF(Paramètres!$D$6="Full cat 1",VLOOKUP(Paramètres!$D$16,barèmescible,F22+2,FALSE)*Paramètres!$D$12,IF(Paramètres!$D$6="Répartition",$B$28*VLOOKUP(Paramètres!$D$16,barèmescible,F22+2,FALSE)*Paramètres!$D$12,0))</f>
        <v>2436.42</v>
      </c>
      <c r="I22" s="50">
        <f>IF($B$31="",0,IF(Paramètres!$D$6="Full cat 2",VLOOKUP(Paramètres!$D$17,barèmescible,$F22+2,FALSE)*Paramètres!$D$12,IF(Paramètres!$D$6="Répartition",$B$33*VLOOKUP(Paramètres!$D$17,barèmescible,$F22+2,FALSE)*Paramètres!$D$12,0)))</f>
        <v>0</v>
      </c>
      <c r="J22" s="50">
        <f>IF($B$36="",0,IF(Paramètres!$D$6="Full cat 3",VLOOKUP(Paramètres!$D$18,barèmescible,$F22+2,FALSE)*Paramètres!$D$12,IF(Paramètres!$D$6="Répartition",$B$38*VLOOKUP(Paramètres!$D$18,barèmescible,$F22+2,FALSE)*Paramètres!$D$12,0)))</f>
        <v>0</v>
      </c>
      <c r="K22" s="50">
        <f>IF(Paramètres!$D$20=1,'Match code-catégorie'!$K$2,IF(Paramètres!$D$21=1,'Match code-catégorie'!$K$3,ROUND(SUM(H22:J22),2)))</f>
        <v>2436.42</v>
      </c>
      <c r="L22" s="33">
        <v>12</v>
      </c>
      <c r="M22" s="50">
        <f>ROUND(((VLOOKUP($B$10,barèmesactuels,F22+2,FALSE)+$B$19*VLOOKUP($B$10,barèmesactuels,F22+2,FALSE)+Paramètres!$D$8*VLOOKUP($B$10,Foyer,F22+2,FALSE)+Paramètres!$D$9*VLOOKUP($B$10,Residence,F22+2,FALSE)+Paramètres!$D$10*VLOOKUP($B$10,Supplement,F22+2,FALSE)+Paramètres!$D$11*VLOOKUP($B$10,Complement,F22+2,FALSE)+VLOOKUP($B$15,'TPP-QPP'!$A$1:$C$4,3,FALSE))+$B$20),2)</f>
        <v>2297.37</v>
      </c>
      <c r="N22" s="50">
        <f>IF(Paramètres!$D$6="Full cat 1",VLOOKUP(Paramètres!$D$16,barèmescible,L22+2,FALSE),IF(Paramètres!$D$6="Répartition",$B$28*VLOOKUP(Paramètres!$D$16,barèmescible,L22+2,FALSE),0))</f>
        <v>2436.42</v>
      </c>
      <c r="O22" s="50">
        <f>IF($B$31="",0,IF(Paramètres!$D$6="Full cat 2",VLOOKUP(Paramètres!$D$17,barèmescible,$F22+2,FALSE),IF(Paramètres!$D$6="Répartition",$B$33*VLOOKUP(Paramètres!$D$17,barèmescible,$F22+2,FALSE),0)))</f>
        <v>0</v>
      </c>
      <c r="P22" s="50">
        <f>IF($B$36="",0,IF(Paramètres!$D$6="Full cat 3",VLOOKUP(Paramètres!$D$18,barèmescible,$F22+2,FALSE),IF(Paramètres!$D$6="Répartition",$B$38*VLOOKUP(Paramètres!$D$18,barèmescible,$F22+2,FALSE),0)))</f>
        <v>0</v>
      </c>
      <c r="Q22" s="50">
        <f t="shared" si="2"/>
        <v>2436.42</v>
      </c>
      <c r="R22" s="51">
        <f>IF(Paramètres!D32=1,'Match code-catégorie'!$K$2,IF(Paramètres!D33=1,'Match code-catégorie'!$K$3,ROUND(Q22*12/1976,4)))</f>
        <v>14.796099999999999</v>
      </c>
      <c r="V22" s="52"/>
    </row>
    <row r="23" spans="1:22" x14ac:dyDescent="0.2">
      <c r="E23" s="94"/>
      <c r="F23" s="33">
        <v>13</v>
      </c>
      <c r="G23" s="50">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2308.23</v>
      </c>
      <c r="H23" s="50">
        <f>IF(Paramètres!$D$6="Full cat 1",VLOOKUP(Paramètres!$D$16,barèmescible,F23+2,FALSE)*Paramètres!$D$12,IF(Paramètres!$D$6="Répartition",$B$28*VLOOKUP(Paramètres!$D$16,barèmescible,F23+2,FALSE)*Paramètres!$D$12,0))</f>
        <v>2453.9499999999998</v>
      </c>
      <c r="I23" s="50">
        <f>IF($B$31="",0,IF(Paramètres!$D$6="Full cat 2",VLOOKUP(Paramètres!$D$17,barèmescible,$F23+2,FALSE)*Paramètres!$D$12,IF(Paramètres!$D$6="Répartition",$B$33*VLOOKUP(Paramètres!$D$17,barèmescible,$F23+2,FALSE)*Paramètres!$D$12,0)))</f>
        <v>0</v>
      </c>
      <c r="J23" s="50">
        <f>IF($B$36="",0,IF(Paramètres!$D$6="Full cat 3",VLOOKUP(Paramètres!$D$18,barèmescible,$F23+2,FALSE)*Paramètres!$D$12,IF(Paramètres!$D$6="Répartition",$B$38*VLOOKUP(Paramètres!$D$18,barèmescible,$F23+2,FALSE)*Paramètres!$D$12,0)))</f>
        <v>0</v>
      </c>
      <c r="K23" s="50">
        <f>IF(Paramètres!$D$20=1,'Match code-catégorie'!$K$2,IF(Paramètres!$D$21=1,'Match code-catégorie'!$K$3,ROUND(SUM(H23:J23),2)))</f>
        <v>2453.9499999999998</v>
      </c>
      <c r="L23" s="33">
        <v>13</v>
      </c>
      <c r="M23" s="50">
        <f>ROUND(((VLOOKUP($B$10,barèmesactuels,F23+2,FALSE)+$B$19*VLOOKUP($B$10,barèmesactuels,F23+2,FALSE)+Paramètres!$D$8*VLOOKUP($B$10,Foyer,F23+2,FALSE)+Paramètres!$D$9*VLOOKUP($B$10,Residence,F23+2,FALSE)+Paramètres!$D$10*VLOOKUP($B$10,Supplement,F23+2,FALSE)+Paramètres!$D$11*VLOOKUP($B$10,Complement,F23+2,FALSE)+VLOOKUP($B$15,'TPP-QPP'!$A$1:$C$4,3,FALSE))+$B$20),2)</f>
        <v>2308.23</v>
      </c>
      <c r="N23" s="50">
        <f>IF(Paramètres!$D$6="Full cat 1",VLOOKUP(Paramètres!$D$16,barèmescible,L23+2,FALSE),IF(Paramètres!$D$6="Répartition",$B$28*VLOOKUP(Paramètres!$D$16,barèmescible,L23+2,FALSE),0))</f>
        <v>2453.9499999999998</v>
      </c>
      <c r="O23" s="50">
        <f>IF($B$31="",0,IF(Paramètres!$D$6="Full cat 2",VLOOKUP(Paramètres!$D$17,barèmescible,$F23+2,FALSE),IF(Paramètres!$D$6="Répartition",$B$33*VLOOKUP(Paramètres!$D$17,barèmescible,$F23+2,FALSE),0)))</f>
        <v>0</v>
      </c>
      <c r="P23" s="50">
        <f>IF($B$36="",0,IF(Paramètres!$D$6="Full cat 3",VLOOKUP(Paramètres!$D$18,barèmescible,$F23+2,FALSE),IF(Paramètres!$D$6="Répartition",$B$38*VLOOKUP(Paramètres!$D$18,barèmescible,$F23+2,FALSE),0)))</f>
        <v>0</v>
      </c>
      <c r="Q23" s="50">
        <f t="shared" si="2"/>
        <v>2453.9499999999998</v>
      </c>
      <c r="R23" s="51">
        <f>IF(Paramètres!D33=1,'Match code-catégorie'!$K$2,IF(Paramètres!D34=1,'Match code-catégorie'!$K$3,ROUND(Q23*12/1976,4)))</f>
        <v>14.9025</v>
      </c>
      <c r="S23" s="40"/>
      <c r="V23" s="52"/>
    </row>
    <row r="24" spans="1:22" x14ac:dyDescent="0.2">
      <c r="A24" s="65" t="s">
        <v>349</v>
      </c>
      <c r="B24" s="66" t="s">
        <v>348</v>
      </c>
      <c r="E24" s="94"/>
      <c r="F24" s="33">
        <v>14</v>
      </c>
      <c r="G24" s="50">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2319.08</v>
      </c>
      <c r="H24" s="50">
        <f>IF(Paramètres!$D$6="Full cat 1",VLOOKUP(Paramètres!$D$16,barèmescible,F24+2,FALSE)*Paramètres!$D$12,IF(Paramètres!$D$6="Répartition",$B$28*VLOOKUP(Paramètres!$D$16,barèmescible,F24+2,FALSE)*Paramètres!$D$12,0))</f>
        <v>2470.29</v>
      </c>
      <c r="I24" s="50">
        <f>IF($B$31="",0,IF(Paramètres!$D$6="Full cat 2",VLOOKUP(Paramètres!$D$17,barèmescible,$F24+2,FALSE)*Paramètres!$D$12,IF(Paramètres!$D$6="Répartition",$B$33*VLOOKUP(Paramètres!$D$17,barèmescible,$F24+2,FALSE)*Paramètres!$D$12,0)))</f>
        <v>0</v>
      </c>
      <c r="J24" s="50">
        <f>IF($B$36="",0,IF(Paramètres!$D$6="Full cat 3",VLOOKUP(Paramètres!$D$18,barèmescible,$F24+2,FALSE)*Paramètres!$D$12,IF(Paramètres!$D$6="Répartition",$B$38*VLOOKUP(Paramètres!$D$18,barèmescible,$F24+2,FALSE)*Paramètres!$D$12,0)))</f>
        <v>0</v>
      </c>
      <c r="K24" s="50">
        <f>IF(Paramètres!$D$20=1,'Match code-catégorie'!$K$2,IF(Paramètres!$D$21=1,'Match code-catégorie'!$K$3,ROUND(SUM(H24:J24),2)))</f>
        <v>2470.29</v>
      </c>
      <c r="L24" s="33">
        <v>14</v>
      </c>
      <c r="M24" s="50">
        <f>ROUND(((VLOOKUP($B$10,barèmesactuels,F24+2,FALSE)+$B$19*VLOOKUP($B$10,barèmesactuels,F24+2,FALSE)+Paramètres!$D$8*VLOOKUP($B$10,Foyer,F24+2,FALSE)+Paramètres!$D$9*VLOOKUP($B$10,Residence,F24+2,FALSE)+Paramètres!$D$10*VLOOKUP($B$10,Supplement,F24+2,FALSE)+Paramètres!$D$11*VLOOKUP($B$10,Complement,F24+2,FALSE)+VLOOKUP($B$15,'TPP-QPP'!$A$1:$C$4,3,FALSE))+$B$20),2)</f>
        <v>2319.08</v>
      </c>
      <c r="N24" s="50">
        <f>IF(Paramètres!$D$6="Full cat 1",VLOOKUP(Paramètres!$D$16,barèmescible,L24+2,FALSE),IF(Paramètres!$D$6="Répartition",$B$28*VLOOKUP(Paramètres!$D$16,barèmescible,L24+2,FALSE),0))</f>
        <v>2470.29</v>
      </c>
      <c r="O24" s="50">
        <f>IF($B$31="",0,IF(Paramètres!$D$6="Full cat 2",VLOOKUP(Paramètres!$D$17,barèmescible,$F24+2,FALSE),IF(Paramètres!$D$6="Répartition",$B$33*VLOOKUP(Paramètres!$D$17,barèmescible,$F24+2,FALSE),0)))</f>
        <v>0</v>
      </c>
      <c r="P24" s="50">
        <f>IF($B$36="",0,IF(Paramètres!$D$6="Full cat 3",VLOOKUP(Paramètres!$D$18,barèmescible,$F24+2,FALSE),IF(Paramètres!$D$6="Répartition",$B$38*VLOOKUP(Paramètres!$D$18,barèmescible,$F24+2,FALSE),0)))</f>
        <v>0</v>
      </c>
      <c r="Q24" s="50">
        <f t="shared" si="2"/>
        <v>2470.29</v>
      </c>
      <c r="R24" s="51">
        <f>IF(Paramètres!D34=1,'Match code-catégorie'!$K$2,IF(Paramètres!D35=1,'Match code-catégorie'!$K$3,ROUND(Q24*12/1976,4)))</f>
        <v>15.001799999999999</v>
      </c>
      <c r="V24" s="52"/>
    </row>
    <row r="25" spans="1:22" x14ac:dyDescent="0.2">
      <c r="E25" s="94"/>
      <c r="F25" s="33">
        <v>15</v>
      </c>
      <c r="G25" s="50">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2329.94</v>
      </c>
      <c r="H25" s="50">
        <f>IF(Paramètres!$D$6="Full cat 1",VLOOKUP(Paramètres!$D$16,barèmescible,F25+2,FALSE)*Paramètres!$D$12,IF(Paramètres!$D$6="Répartition",$B$28*VLOOKUP(Paramètres!$D$16,barèmescible,F25+2,FALSE)*Paramètres!$D$12,0))</f>
        <v>2485.5100000000002</v>
      </c>
      <c r="I25" s="50">
        <f>IF($B$31="",0,IF(Paramètres!$D$6="Full cat 2",VLOOKUP(Paramètres!$D$17,barèmescible,$F25+2,FALSE)*Paramètres!$D$12,IF(Paramètres!$D$6="Répartition",$B$33*VLOOKUP(Paramètres!$D$17,barèmescible,$F25+2,FALSE)*Paramètres!$D$12,0)))</f>
        <v>0</v>
      </c>
      <c r="J25" s="50">
        <f>IF($B$36="",0,IF(Paramètres!$D$6="Full cat 3",VLOOKUP(Paramètres!$D$18,barèmescible,$F25+2,FALSE)*Paramètres!$D$12,IF(Paramètres!$D$6="Répartition",$B$38*VLOOKUP(Paramètres!$D$18,barèmescible,$F25+2,FALSE)*Paramètres!$D$12,0)))</f>
        <v>0</v>
      </c>
      <c r="K25" s="50">
        <f>IF(Paramètres!$D$20=1,'Match code-catégorie'!$K$2,IF(Paramètres!$D$21=1,'Match code-catégorie'!$K$3,ROUND(SUM(H25:J25),2)))</f>
        <v>2485.5100000000002</v>
      </c>
      <c r="L25" s="33">
        <v>15</v>
      </c>
      <c r="M25" s="50">
        <f>ROUND(((VLOOKUP($B$10,barèmesactuels,F25+2,FALSE)+$B$19*VLOOKUP($B$10,barèmesactuels,F25+2,FALSE)+Paramètres!$D$8*VLOOKUP($B$10,Foyer,F25+2,FALSE)+Paramètres!$D$9*VLOOKUP($B$10,Residence,F25+2,FALSE)+Paramètres!$D$10*VLOOKUP($B$10,Supplement,F25+2,FALSE)+Paramètres!$D$11*VLOOKUP($B$10,Complement,F25+2,FALSE)+VLOOKUP($B$15,'TPP-QPP'!$A$1:$C$4,3,FALSE))+$B$20),2)</f>
        <v>2329.94</v>
      </c>
      <c r="N25" s="50">
        <f>IF(Paramètres!$D$6="Full cat 1",VLOOKUP(Paramètres!$D$16,barèmescible,L25+2,FALSE),IF(Paramètres!$D$6="Répartition",$B$28*VLOOKUP(Paramètres!$D$16,barèmescible,L25+2,FALSE),0))</f>
        <v>2485.5100000000002</v>
      </c>
      <c r="O25" s="50">
        <f>IF($B$31="",0,IF(Paramètres!$D$6="Full cat 2",VLOOKUP(Paramètres!$D$17,barèmescible,$F25+2,FALSE),IF(Paramètres!$D$6="Répartition",$B$33*VLOOKUP(Paramètres!$D$17,barèmescible,$F25+2,FALSE),0)))</f>
        <v>0</v>
      </c>
      <c r="P25" s="50">
        <f>IF($B$36="",0,IF(Paramètres!$D$6="Full cat 3",VLOOKUP(Paramètres!$D$18,barèmescible,$F25+2,FALSE),IF(Paramètres!$D$6="Répartition",$B$38*VLOOKUP(Paramètres!$D$18,barèmescible,$F25+2,FALSE),0)))</f>
        <v>0</v>
      </c>
      <c r="Q25" s="50">
        <f t="shared" si="2"/>
        <v>2485.5100000000002</v>
      </c>
      <c r="R25" s="51">
        <f>IF(Paramètres!D35=1,'Match code-catégorie'!$K$2,IF(Paramètres!D36=1,'Match code-catégorie'!$K$3,ROUND(Q25*12/1976,4)))</f>
        <v>15.094200000000001</v>
      </c>
      <c r="V25" s="52"/>
    </row>
    <row r="26" spans="1:22" x14ac:dyDescent="0.2">
      <c r="A26" s="67" t="s">
        <v>341</v>
      </c>
      <c r="B26" s="47">
        <v>2072</v>
      </c>
      <c r="E26" s="94"/>
      <c r="F26" s="33">
        <v>16</v>
      </c>
      <c r="G26" s="50">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2340.79</v>
      </c>
      <c r="H26" s="50">
        <f>IF(Paramètres!$D$6="Full cat 1",VLOOKUP(Paramètres!$D$16,barèmescible,F26+2,FALSE)*Paramètres!$D$12,IF(Paramètres!$D$6="Répartition",$B$28*VLOOKUP(Paramètres!$D$16,barèmescible,F26+2,FALSE)*Paramètres!$D$12,0))</f>
        <v>2495.56</v>
      </c>
      <c r="I26" s="50">
        <f>IF($B$31="",0,IF(Paramètres!$D$6="Full cat 2",VLOOKUP(Paramètres!$D$17,barèmescible,$F26+2,FALSE)*Paramètres!$D$12,IF(Paramètres!$D$6="Répartition",$B$33*VLOOKUP(Paramètres!$D$17,barèmescible,$F26+2,FALSE)*Paramètres!$D$12,0)))</f>
        <v>0</v>
      </c>
      <c r="J26" s="50">
        <f>IF($B$36="",0,IF(Paramètres!$D$6="Full cat 3",VLOOKUP(Paramètres!$D$18,barèmescible,$F26+2,FALSE)*Paramètres!$D$12,IF(Paramètres!$D$6="Répartition",$B$38*VLOOKUP(Paramètres!$D$18,barèmescible,$F26+2,FALSE)*Paramètres!$D$12,0)))</f>
        <v>0</v>
      </c>
      <c r="K26" s="50">
        <f>IF(Paramètres!$D$20=1,'Match code-catégorie'!$K$2,IF(Paramètres!$D$21=1,'Match code-catégorie'!$K$3,ROUND(SUM(H26:J26),2)))</f>
        <v>2495.56</v>
      </c>
      <c r="L26" s="33">
        <v>16</v>
      </c>
      <c r="M26" s="50">
        <f>ROUND(((VLOOKUP($B$10,barèmesactuels,F26+2,FALSE)+$B$19*VLOOKUP($B$10,barèmesactuels,F26+2,FALSE)+Paramètres!$D$8*VLOOKUP($B$10,Foyer,F26+2,FALSE)+Paramètres!$D$9*VLOOKUP($B$10,Residence,F26+2,FALSE)+Paramètres!$D$10*VLOOKUP($B$10,Supplement,F26+2,FALSE)+Paramètres!$D$11*VLOOKUP($B$10,Complement,F26+2,FALSE)+VLOOKUP($B$15,'TPP-QPP'!$A$1:$C$4,3,FALSE))+$B$20),2)</f>
        <v>2340.79</v>
      </c>
      <c r="N26" s="50">
        <f>IF(Paramètres!$D$6="Full cat 1",VLOOKUP(Paramètres!$D$16,barèmescible,L26+2,FALSE),IF(Paramètres!$D$6="Répartition",$B$28*VLOOKUP(Paramètres!$D$16,barèmescible,L26+2,FALSE),0))</f>
        <v>2495.56</v>
      </c>
      <c r="O26" s="50">
        <f>IF($B$31="",0,IF(Paramètres!$D$6="Full cat 2",VLOOKUP(Paramètres!$D$17,barèmescible,$F26+2,FALSE),IF(Paramètres!$D$6="Répartition",$B$33*VLOOKUP(Paramètres!$D$17,barèmescible,$F26+2,FALSE),0)))</f>
        <v>0</v>
      </c>
      <c r="P26" s="50">
        <f>IF($B$36="",0,IF(Paramètres!$D$6="Full cat 3",VLOOKUP(Paramètres!$D$18,barèmescible,$F26+2,FALSE),IF(Paramètres!$D$6="Répartition",$B$38*VLOOKUP(Paramètres!$D$18,barèmescible,$F26+2,FALSE),0)))</f>
        <v>0</v>
      </c>
      <c r="Q26" s="50">
        <f t="shared" si="2"/>
        <v>2495.56</v>
      </c>
      <c r="R26" s="51">
        <f>IF(Paramètres!D36=1,'Match code-catégorie'!$K$2,IF(Paramètres!D37=1,'Match code-catégorie'!$K$3,ROUND(Q26*12/1976,4)))</f>
        <v>15.155200000000001</v>
      </c>
      <c r="S26" s="40"/>
      <c r="V26" s="52"/>
    </row>
    <row r="27" spans="1:22" x14ac:dyDescent="0.2">
      <c r="A27" s="63" t="str">
        <f>IF(B26="","",IF(B26="Manquant",'Match code-catégorie'!$K$4,VLOOKUP(B26,'Match code-catégorie'!$A$1:$B$223,2,FALSE)))</f>
        <v>Technicien de Surface</v>
      </c>
      <c r="E27" s="94"/>
      <c r="F27" s="33">
        <v>17</v>
      </c>
      <c r="G27" s="50">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2351.65</v>
      </c>
      <c r="H27" s="50">
        <f>IF(Paramètres!$D$6="Full cat 1",VLOOKUP(Paramètres!$D$16,barèmescible,F27+2,FALSE)*Paramètres!$D$12,IF(Paramètres!$D$6="Répartition",$B$28*VLOOKUP(Paramètres!$D$16,barèmescible,F27+2,FALSE)*Paramètres!$D$12,0))</f>
        <v>2504.9</v>
      </c>
      <c r="I27" s="50">
        <f>IF($B$31="",0,IF(Paramètres!$D$6="Full cat 2",VLOOKUP(Paramètres!$D$17,barèmescible,$F27+2,FALSE)*Paramètres!$D$12,IF(Paramètres!$D$6="Répartition",$B$33*VLOOKUP(Paramètres!$D$17,barèmescible,$F27+2,FALSE)*Paramètres!$D$12,0)))</f>
        <v>0</v>
      </c>
      <c r="J27" s="50">
        <f>IF($B$36="",0,IF(Paramètres!$D$6="Full cat 3",VLOOKUP(Paramètres!$D$18,barèmescible,$F27+2,FALSE)*Paramètres!$D$12,IF(Paramètres!$D$6="Répartition",$B$38*VLOOKUP(Paramètres!$D$18,barèmescible,$F27+2,FALSE)*Paramètres!$D$12,0)))</f>
        <v>0</v>
      </c>
      <c r="K27" s="50">
        <f>IF(Paramètres!$D$20=1,'Match code-catégorie'!$K$2,IF(Paramètres!$D$21=1,'Match code-catégorie'!$K$3,ROUND(SUM(H27:J27),2)))</f>
        <v>2504.9</v>
      </c>
      <c r="L27" s="33">
        <v>17</v>
      </c>
      <c r="M27" s="50">
        <f>ROUND(((VLOOKUP($B$10,barèmesactuels,F27+2,FALSE)+$B$19*VLOOKUP($B$10,barèmesactuels,F27+2,FALSE)+Paramètres!$D$8*VLOOKUP($B$10,Foyer,F27+2,FALSE)+Paramètres!$D$9*VLOOKUP($B$10,Residence,F27+2,FALSE)+Paramètres!$D$10*VLOOKUP($B$10,Supplement,F27+2,FALSE)+Paramètres!$D$11*VLOOKUP($B$10,Complement,F27+2,FALSE)+VLOOKUP($B$15,'TPP-QPP'!$A$1:$C$4,3,FALSE))+$B$20),2)</f>
        <v>2351.65</v>
      </c>
      <c r="N27" s="50">
        <f>IF(Paramètres!$D$6="Full cat 1",VLOOKUP(Paramètres!$D$16,barèmescible,L27+2,FALSE),IF(Paramètres!$D$6="Répartition",$B$28*VLOOKUP(Paramètres!$D$16,barèmescible,L27+2,FALSE),0))</f>
        <v>2504.9</v>
      </c>
      <c r="O27" s="50">
        <f>IF($B$31="",0,IF(Paramètres!$D$6="Full cat 2",VLOOKUP(Paramètres!$D$17,barèmescible,$F27+2,FALSE),IF(Paramètres!$D$6="Répartition",$B$33*VLOOKUP(Paramètres!$D$17,barèmescible,$F27+2,FALSE),0)))</f>
        <v>0</v>
      </c>
      <c r="P27" s="50">
        <f>IF($B$36="",0,IF(Paramètres!$D$6="Full cat 3",VLOOKUP(Paramètres!$D$18,barèmescible,$F27+2,FALSE),IF(Paramètres!$D$6="Répartition",$B$38*VLOOKUP(Paramètres!$D$18,barèmescible,$F27+2,FALSE),0)))</f>
        <v>0</v>
      </c>
      <c r="Q27" s="50">
        <f t="shared" si="2"/>
        <v>2504.9</v>
      </c>
      <c r="R27" s="51">
        <f>IF(Paramètres!D37=1,'Match code-catégorie'!$K$2,IF(Paramètres!D38=1,'Match code-catégorie'!$K$3,ROUND(Q27*12/1976,4)))</f>
        <v>15.2119</v>
      </c>
      <c r="V27" s="52"/>
    </row>
    <row r="28" spans="1:22" ht="14.25" customHeight="1" x14ac:dyDescent="0.2">
      <c r="A28" s="3" t="s">
        <v>82</v>
      </c>
      <c r="B28" s="34">
        <v>1</v>
      </c>
      <c r="E28" s="94"/>
      <c r="F28" s="33">
        <v>18</v>
      </c>
      <c r="G28" s="50">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2362.5</v>
      </c>
      <c r="H28" s="50">
        <f>IF(Paramètres!$D$6="Full cat 1",VLOOKUP(Paramètres!$D$16,barèmescible,F28+2,FALSE)*Paramètres!$D$12,IF(Paramètres!$D$6="Répartition",$B$28*VLOOKUP(Paramètres!$D$16,barèmescible,F28+2,FALSE)*Paramètres!$D$12,0))</f>
        <v>2513.5700000000002</v>
      </c>
      <c r="I28" s="50">
        <f>IF($B$31="",0,IF(Paramètres!$D$6="Full cat 2",VLOOKUP(Paramètres!$D$17,barèmescible,$F28+2,FALSE)*Paramètres!$D$12,IF(Paramètres!$D$6="Répartition",$B$33*VLOOKUP(Paramètres!$D$17,barèmescible,$F28+2,FALSE)*Paramètres!$D$12,0)))</f>
        <v>0</v>
      </c>
      <c r="J28" s="50">
        <f>IF($B$36="",0,IF(Paramètres!$D$6="Full cat 3",VLOOKUP(Paramètres!$D$18,barèmescible,$F28+2,FALSE)*Paramètres!$D$12,IF(Paramètres!$D$6="Répartition",$B$38*VLOOKUP(Paramètres!$D$18,barèmescible,$F28+2,FALSE)*Paramètres!$D$12,0)))</f>
        <v>0</v>
      </c>
      <c r="K28" s="50">
        <f>IF(Paramètres!$D$20=1,'Match code-catégorie'!$K$2,IF(Paramètres!$D$21=1,'Match code-catégorie'!$K$3,ROUND(SUM(H28:J28),2)))</f>
        <v>2513.5700000000002</v>
      </c>
      <c r="L28" s="33">
        <v>18</v>
      </c>
      <c r="M28" s="50">
        <f>ROUND(((VLOOKUP($B$10,barèmesactuels,F28+2,FALSE)+$B$19*VLOOKUP($B$10,barèmesactuels,F28+2,FALSE)+Paramètres!$D$8*VLOOKUP($B$10,Foyer,F28+2,FALSE)+Paramètres!$D$9*VLOOKUP($B$10,Residence,F28+2,FALSE)+Paramètres!$D$10*VLOOKUP($B$10,Supplement,F28+2,FALSE)+Paramètres!$D$11*VLOOKUP($B$10,Complement,F28+2,FALSE)+VLOOKUP($B$15,'TPP-QPP'!$A$1:$C$4,3,FALSE))+$B$20),2)</f>
        <v>2362.5</v>
      </c>
      <c r="N28" s="50">
        <f>IF(Paramètres!$D$6="Full cat 1",VLOOKUP(Paramètres!$D$16,barèmescible,L28+2,FALSE),IF(Paramètres!$D$6="Répartition",$B$28*VLOOKUP(Paramètres!$D$16,barèmescible,L28+2,FALSE),0))</f>
        <v>2513.5700000000002</v>
      </c>
      <c r="O28" s="50">
        <f>IF($B$31="",0,IF(Paramètres!$D$6="Full cat 2",VLOOKUP(Paramètres!$D$17,barèmescible,$F28+2,FALSE),IF(Paramètres!$D$6="Répartition",$B$33*VLOOKUP(Paramètres!$D$17,barèmescible,$F28+2,FALSE),0)))</f>
        <v>0</v>
      </c>
      <c r="P28" s="50">
        <f>IF($B$36="",0,IF(Paramètres!$D$6="Full cat 3",VLOOKUP(Paramètres!$D$18,barèmescible,$F28+2,FALSE),IF(Paramètres!$D$6="Répartition",$B$38*VLOOKUP(Paramètres!$D$18,barèmescible,$F28+2,FALSE),0)))</f>
        <v>0</v>
      </c>
      <c r="Q28" s="50">
        <f t="shared" si="2"/>
        <v>2513.5700000000002</v>
      </c>
      <c r="R28" s="51">
        <f>IF(Paramètres!D38=1,'Match code-catégorie'!$K$2,IF(Paramètres!D39=1,'Match code-catégorie'!$K$3,ROUND(Q28*12/1976,4)))</f>
        <v>15.2646</v>
      </c>
      <c r="S28" s="42"/>
      <c r="V28" s="52"/>
    </row>
    <row r="29" spans="1:22" x14ac:dyDescent="0.2">
      <c r="A29" s="64" t="s">
        <v>344</v>
      </c>
      <c r="B29" s="47">
        <v>16</v>
      </c>
      <c r="C29" s="42"/>
      <c r="E29" s="94"/>
      <c r="F29" s="33">
        <v>19</v>
      </c>
      <c r="G29" s="50">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2373.36</v>
      </c>
      <c r="H29" s="50">
        <f>IF(Paramètres!$D$6="Full cat 1",VLOOKUP(Paramètres!$D$16,barèmescible,F29+2,FALSE)*Paramètres!$D$12,IF(Paramètres!$D$6="Répartition",$B$28*VLOOKUP(Paramètres!$D$16,barèmescible,F29+2,FALSE)*Paramètres!$D$12,0))</f>
        <v>2521.62</v>
      </c>
      <c r="I29" s="50">
        <f>IF($B$31="",0,IF(Paramètres!$D$6="Full cat 2",VLOOKUP(Paramètres!$D$17,barèmescible,$F29+2,FALSE)*Paramètres!$D$12,IF(Paramètres!$D$6="Répartition",$B$33*VLOOKUP(Paramètres!$D$17,barèmescible,$F29+2,FALSE)*Paramètres!$D$12,0)))</f>
        <v>0</v>
      </c>
      <c r="J29" s="50">
        <f>IF($B$36="",0,IF(Paramètres!$D$6="Full cat 3",VLOOKUP(Paramètres!$D$18,barèmescible,$F29+2,FALSE)*Paramètres!$D$12,IF(Paramètres!$D$6="Répartition",$B$38*VLOOKUP(Paramètres!$D$18,barèmescible,$F29+2,FALSE)*Paramètres!$D$12,0)))</f>
        <v>0</v>
      </c>
      <c r="K29" s="50">
        <f>IF(Paramètres!$D$20=1,'Match code-catégorie'!$K$2,IF(Paramètres!$D$21=1,'Match code-catégorie'!$K$3,ROUND(SUM(H29:J29),2)))</f>
        <v>2521.62</v>
      </c>
      <c r="L29" s="33">
        <v>19</v>
      </c>
      <c r="M29" s="50">
        <f>ROUND(((VLOOKUP($B$10,barèmesactuels,F29+2,FALSE)+$B$19*VLOOKUP($B$10,barèmesactuels,F29+2,FALSE)+Paramètres!$D$8*VLOOKUP($B$10,Foyer,F29+2,FALSE)+Paramètres!$D$9*VLOOKUP($B$10,Residence,F29+2,FALSE)+Paramètres!$D$10*VLOOKUP($B$10,Supplement,F29+2,FALSE)+Paramètres!$D$11*VLOOKUP($B$10,Complement,F29+2,FALSE)+VLOOKUP($B$15,'TPP-QPP'!$A$1:$C$4,3,FALSE))+$B$20),2)</f>
        <v>2373.36</v>
      </c>
      <c r="N29" s="50">
        <f>IF(Paramètres!$D$6="Full cat 1",VLOOKUP(Paramètres!$D$16,barèmescible,L29+2,FALSE),IF(Paramètres!$D$6="Répartition",$B$28*VLOOKUP(Paramètres!$D$16,barèmescible,L29+2,FALSE),0))</f>
        <v>2521.62</v>
      </c>
      <c r="O29" s="50">
        <f>IF($B$31="",0,IF(Paramètres!$D$6="Full cat 2",VLOOKUP(Paramètres!$D$17,barèmescible,$F29+2,FALSE),IF(Paramètres!$D$6="Répartition",$B$33*VLOOKUP(Paramètres!$D$17,barèmescible,$F29+2,FALSE),0)))</f>
        <v>0</v>
      </c>
      <c r="P29" s="50">
        <f>IF($B$36="",0,IF(Paramètres!$D$6="Full cat 3",VLOOKUP(Paramètres!$D$18,barèmescible,$F29+2,FALSE),IF(Paramètres!$D$6="Répartition",$B$38*VLOOKUP(Paramètres!$D$18,barèmescible,$F29+2,FALSE),0)))</f>
        <v>0</v>
      </c>
      <c r="Q29" s="50">
        <f t="shared" si="2"/>
        <v>2521.62</v>
      </c>
      <c r="R29" s="51">
        <f>IF(Paramètres!D39=1,'Match code-catégorie'!$K$2,IF(Paramètres!D40=1,'Match code-catégorie'!$K$3,ROUND(Q29*12/1976,4)))</f>
        <v>15.313499999999999</v>
      </c>
      <c r="V29" s="52"/>
    </row>
    <row r="30" spans="1:22" x14ac:dyDescent="0.2">
      <c r="E30" s="94"/>
      <c r="F30" s="33">
        <v>20</v>
      </c>
      <c r="G30" s="50">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2384.2199999999998</v>
      </c>
      <c r="H30" s="50">
        <f>IF(Paramètres!$D$6="Full cat 1",VLOOKUP(Paramètres!$D$16,barèmescible,F30+2,FALSE)*Paramètres!$D$12,IF(Paramètres!$D$6="Répartition",$B$28*VLOOKUP(Paramètres!$D$16,barèmescible,F30+2,FALSE)*Paramètres!$D$12,0))</f>
        <v>2529.1</v>
      </c>
      <c r="I30" s="50">
        <f>IF($B$31="",0,IF(Paramètres!$D$6="Full cat 2",VLOOKUP(Paramètres!$D$17,barèmescible,$F30+2,FALSE)*Paramètres!$D$12,IF(Paramètres!$D$6="Répartition",$B$33*VLOOKUP(Paramètres!$D$17,barèmescible,$F30+2,FALSE)*Paramètres!$D$12,0)))</f>
        <v>0</v>
      </c>
      <c r="J30" s="50">
        <f>IF($B$36="",0,IF(Paramètres!$D$6="Full cat 3",VLOOKUP(Paramètres!$D$18,barèmescible,$F30+2,FALSE)*Paramètres!$D$12,IF(Paramètres!$D$6="Répartition",$B$38*VLOOKUP(Paramètres!$D$18,barèmescible,$F30+2,FALSE)*Paramètres!$D$12,0)))</f>
        <v>0</v>
      </c>
      <c r="K30" s="50">
        <f>IF(Paramètres!$D$20=1,'Match code-catégorie'!$K$2,IF(Paramètres!$D$21=1,'Match code-catégorie'!$K$3,ROUND(SUM(H30:J30),2)))</f>
        <v>2529.1</v>
      </c>
      <c r="L30" s="33">
        <v>20</v>
      </c>
      <c r="M30" s="50">
        <f>ROUND(((VLOOKUP($B$10,barèmesactuels,F30+2,FALSE)+$B$19*VLOOKUP($B$10,barèmesactuels,F30+2,FALSE)+Paramètres!$D$8*VLOOKUP($B$10,Foyer,F30+2,FALSE)+Paramètres!$D$9*VLOOKUP($B$10,Residence,F30+2,FALSE)+Paramètres!$D$10*VLOOKUP($B$10,Supplement,F30+2,FALSE)+Paramètres!$D$11*VLOOKUP($B$10,Complement,F30+2,FALSE)+VLOOKUP($B$15,'TPP-QPP'!$A$1:$C$4,3,FALSE))+$B$20),2)</f>
        <v>2384.2199999999998</v>
      </c>
      <c r="N30" s="50">
        <f>IF(Paramètres!$D$6="Full cat 1",VLOOKUP(Paramètres!$D$16,barèmescible,L30+2,FALSE),IF(Paramètres!$D$6="Répartition",$B$28*VLOOKUP(Paramètres!$D$16,barèmescible,L30+2,FALSE),0))</f>
        <v>2529.1</v>
      </c>
      <c r="O30" s="50">
        <f>IF($B$31="",0,IF(Paramètres!$D$6="Full cat 2",VLOOKUP(Paramètres!$D$17,barèmescible,$F30+2,FALSE),IF(Paramètres!$D$6="Répartition",$B$33*VLOOKUP(Paramètres!$D$17,barèmescible,$F30+2,FALSE),0)))</f>
        <v>0</v>
      </c>
      <c r="P30" s="50">
        <f>IF($B$36="",0,IF(Paramètres!$D$6="Full cat 3",VLOOKUP(Paramètres!$D$18,barèmescible,$F30+2,FALSE),IF(Paramètres!$D$6="Répartition",$B$38*VLOOKUP(Paramètres!$D$18,barèmescible,$F30+2,FALSE),0)))</f>
        <v>0</v>
      </c>
      <c r="Q30" s="50">
        <f t="shared" si="2"/>
        <v>2529.1</v>
      </c>
      <c r="R30" s="51">
        <f>IF(Paramètres!D40=1,'Match code-catégorie'!$K$2,IF(Paramètres!D41=1,'Match code-catégorie'!$K$3,ROUND(Q30*12/1976,4)))</f>
        <v>15.3589</v>
      </c>
      <c r="V30" s="52"/>
    </row>
    <row r="31" spans="1:22" x14ac:dyDescent="0.2">
      <c r="A31" s="67" t="s">
        <v>350</v>
      </c>
      <c r="B31" s="47"/>
      <c r="E31" s="94"/>
      <c r="F31" s="33">
        <v>21</v>
      </c>
      <c r="G31" s="50">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2395.0700000000002</v>
      </c>
      <c r="H31" s="50">
        <f>IF(Paramètres!$D$6="Full cat 1",VLOOKUP(Paramètres!$D$16,barèmescible,F31+2,FALSE)*Paramètres!$D$12,IF(Paramètres!$D$6="Répartition",$B$28*VLOOKUP(Paramètres!$D$16,barèmescible,F31+2,FALSE)*Paramètres!$D$12,0))</f>
        <v>2536.02</v>
      </c>
      <c r="I31" s="50">
        <f>IF($B$31="",0,IF(Paramètres!$D$6="Full cat 2",VLOOKUP(Paramètres!$D$17,barèmescible,$F31+2,FALSE)*Paramètres!$D$12,IF(Paramètres!$D$6="Répartition",$B$33*VLOOKUP(Paramètres!$D$17,barèmescible,$F31+2,FALSE)*Paramètres!$D$12,0)))</f>
        <v>0</v>
      </c>
      <c r="J31" s="50">
        <f>IF($B$36="",0,IF(Paramètres!$D$6="Full cat 3",VLOOKUP(Paramètres!$D$18,barèmescible,$F31+2,FALSE)*Paramètres!$D$12,IF(Paramètres!$D$6="Répartition",$B$38*VLOOKUP(Paramètres!$D$18,barèmescible,$F31+2,FALSE)*Paramètres!$D$12,0)))</f>
        <v>0</v>
      </c>
      <c r="K31" s="50">
        <f>IF(Paramètres!$D$20=1,'Match code-catégorie'!$K$2,IF(Paramètres!$D$21=1,'Match code-catégorie'!$K$3,ROUND(SUM(H31:J31),2)))</f>
        <v>2536.02</v>
      </c>
      <c r="L31" s="33">
        <v>21</v>
      </c>
      <c r="M31" s="50">
        <f>ROUND(((VLOOKUP($B$10,barèmesactuels,F31+2,FALSE)+$B$19*VLOOKUP($B$10,barèmesactuels,F31+2,FALSE)+Paramètres!$D$8*VLOOKUP($B$10,Foyer,F31+2,FALSE)+Paramètres!$D$9*VLOOKUP($B$10,Residence,F31+2,FALSE)+Paramètres!$D$10*VLOOKUP($B$10,Supplement,F31+2,FALSE)+Paramètres!$D$11*VLOOKUP($B$10,Complement,F31+2,FALSE)+VLOOKUP($B$15,'TPP-QPP'!$A$1:$C$4,3,FALSE))+$B$20),2)</f>
        <v>2395.0700000000002</v>
      </c>
      <c r="N31" s="50">
        <f>IF(Paramètres!$D$6="Full cat 1",VLOOKUP(Paramètres!$D$16,barèmescible,L31+2,FALSE),IF(Paramètres!$D$6="Répartition",$B$28*VLOOKUP(Paramètres!$D$16,barèmescible,L31+2,FALSE),0))</f>
        <v>2536.02</v>
      </c>
      <c r="O31" s="50">
        <f>IF($B$31="",0,IF(Paramètres!$D$6="Full cat 2",VLOOKUP(Paramètres!$D$17,barèmescible,$F31+2,FALSE),IF(Paramètres!$D$6="Répartition",$B$33*VLOOKUP(Paramètres!$D$17,barèmescible,$F31+2,FALSE),0)))</f>
        <v>0</v>
      </c>
      <c r="P31" s="50">
        <f>IF($B$36="",0,IF(Paramètres!$D$6="Full cat 3",VLOOKUP(Paramètres!$D$18,barèmescible,$F31+2,FALSE),IF(Paramètres!$D$6="Répartition",$B$38*VLOOKUP(Paramètres!$D$18,barèmescible,$F31+2,FALSE),0)))</f>
        <v>0</v>
      </c>
      <c r="Q31" s="50">
        <f t="shared" si="2"/>
        <v>2536.02</v>
      </c>
      <c r="R31" s="51">
        <f>IF(Paramètres!D41=1,'Match code-catégorie'!$K$2,IF(Paramètres!D42=1,'Match code-catégorie'!$K$3,ROUND(Q31*12/1976,4)))</f>
        <v>15.4009</v>
      </c>
      <c r="V31" s="52"/>
    </row>
    <row r="32" spans="1:22" x14ac:dyDescent="0.2">
      <c r="A32" s="63" t="str">
        <f>IF(B31="","",IF(B31="Manquant",'Match code-catégorie'!$K$4,VLOOKUP(B31,'Match code-catégorie'!$A$1:$B$223,2,FALSE)))</f>
        <v/>
      </c>
      <c r="B32" s="38"/>
      <c r="E32" s="94"/>
      <c r="F32" s="33">
        <v>22</v>
      </c>
      <c r="G32" s="50">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2405.92</v>
      </c>
      <c r="H32" s="50">
        <f>IF(Paramètres!$D$6="Full cat 1",VLOOKUP(Paramètres!$D$16,barèmescible,F32+2,FALSE)*Paramètres!$D$12,IF(Paramètres!$D$6="Répartition",$B$28*VLOOKUP(Paramètres!$D$16,barèmescible,F32+2,FALSE)*Paramètres!$D$12,0))</f>
        <v>2542.44</v>
      </c>
      <c r="I32" s="50">
        <f>IF($B$31="",0,IF(Paramètres!$D$6="Full cat 2",VLOOKUP(Paramètres!$D$17,barèmescible,$F32+2,FALSE)*Paramètres!$D$12,IF(Paramètres!$D$6="Répartition",$B$33*VLOOKUP(Paramètres!$D$17,barèmescible,$F32+2,FALSE)*Paramètres!$D$12,0)))</f>
        <v>0</v>
      </c>
      <c r="J32" s="50">
        <f>IF($B$36="",0,IF(Paramètres!$D$6="Full cat 3",VLOOKUP(Paramètres!$D$18,barèmescible,$F32+2,FALSE)*Paramètres!$D$12,IF(Paramètres!$D$6="Répartition",$B$38*VLOOKUP(Paramètres!$D$18,barèmescible,$F32+2,FALSE)*Paramètres!$D$12,0)))</f>
        <v>0</v>
      </c>
      <c r="K32" s="50">
        <f>IF(Paramètres!$D$20=1,'Match code-catégorie'!$K$2,IF(Paramètres!$D$21=1,'Match code-catégorie'!$K$3,ROUND(SUM(H32:J32),2)))</f>
        <v>2542.44</v>
      </c>
      <c r="L32" s="33">
        <v>22</v>
      </c>
      <c r="M32" s="50">
        <f>ROUND(((VLOOKUP($B$10,barèmesactuels,F32+2,FALSE)+$B$19*VLOOKUP($B$10,barèmesactuels,F32+2,FALSE)+Paramètres!$D$8*VLOOKUP($B$10,Foyer,F32+2,FALSE)+Paramètres!$D$9*VLOOKUP($B$10,Residence,F32+2,FALSE)+Paramètres!$D$10*VLOOKUP($B$10,Supplement,F32+2,FALSE)+Paramètres!$D$11*VLOOKUP($B$10,Complement,F32+2,FALSE)+VLOOKUP($B$15,'TPP-QPP'!$A$1:$C$4,3,FALSE))+$B$20),2)</f>
        <v>2405.92</v>
      </c>
      <c r="N32" s="50">
        <f>IF(Paramètres!$D$6="Full cat 1",VLOOKUP(Paramètres!$D$16,barèmescible,L32+2,FALSE),IF(Paramètres!$D$6="Répartition",$B$28*VLOOKUP(Paramètres!$D$16,barèmescible,L32+2,FALSE),0))</f>
        <v>2542.44</v>
      </c>
      <c r="O32" s="50">
        <f>IF($B$31="",0,IF(Paramètres!$D$6="Full cat 2",VLOOKUP(Paramètres!$D$17,barèmescible,$F32+2,FALSE),IF(Paramètres!$D$6="Répartition",$B$33*VLOOKUP(Paramètres!$D$17,barèmescible,$F32+2,FALSE),0)))</f>
        <v>0</v>
      </c>
      <c r="P32" s="50">
        <f>IF($B$36="",0,IF(Paramètres!$D$6="Full cat 3",VLOOKUP(Paramètres!$D$18,barèmescible,$F32+2,FALSE),IF(Paramètres!$D$6="Répartition",$B$38*VLOOKUP(Paramètres!$D$18,barèmescible,$F32+2,FALSE),0)))</f>
        <v>0</v>
      </c>
      <c r="Q32" s="50">
        <f t="shared" si="2"/>
        <v>2542.44</v>
      </c>
      <c r="R32" s="51">
        <f>IF(Paramètres!D42=1,'Match code-catégorie'!$K$2,IF(Paramètres!D43=1,'Match code-catégorie'!$K$3,ROUND(Q32*12/1976,4)))</f>
        <v>15.4399</v>
      </c>
      <c r="V32" s="52"/>
    </row>
    <row r="33" spans="1:22" x14ac:dyDescent="0.2">
      <c r="A33" t="s">
        <v>83</v>
      </c>
      <c r="B33" s="34"/>
      <c r="E33" s="94"/>
      <c r="F33" s="33">
        <v>23</v>
      </c>
      <c r="G33" s="50">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2416.7800000000002</v>
      </c>
      <c r="H33" s="50">
        <f>IF(Paramètres!$D$6="Full cat 1",VLOOKUP(Paramètres!$D$16,barèmescible,F33+2,FALSE)*Paramètres!$D$12,IF(Paramètres!$D$6="Répartition",$B$28*VLOOKUP(Paramètres!$D$16,barèmescible,F33+2,FALSE)*Paramètres!$D$12,0))</f>
        <v>2548.41</v>
      </c>
      <c r="I33" s="50">
        <f>IF($B$31="",0,IF(Paramètres!$D$6="Full cat 2",VLOOKUP(Paramètres!$D$17,barèmescible,$F33+2,FALSE)*Paramètres!$D$12,IF(Paramètres!$D$6="Répartition",$B$33*VLOOKUP(Paramètres!$D$17,barèmescible,$F33+2,FALSE)*Paramètres!$D$12,0)))</f>
        <v>0</v>
      </c>
      <c r="J33" s="50">
        <f>IF($B$36="",0,IF(Paramètres!$D$6="Full cat 3",VLOOKUP(Paramètres!$D$18,barèmescible,$F33+2,FALSE)*Paramètres!$D$12,IF(Paramètres!$D$6="Répartition",$B$38*VLOOKUP(Paramètres!$D$18,barèmescible,$F33+2,FALSE)*Paramètres!$D$12,0)))</f>
        <v>0</v>
      </c>
      <c r="K33" s="50">
        <f>IF(Paramètres!$D$20=1,'Match code-catégorie'!$K$2,IF(Paramètres!$D$21=1,'Match code-catégorie'!$K$3,ROUND(SUM(H33:J33),2)))</f>
        <v>2548.41</v>
      </c>
      <c r="L33" s="33">
        <v>23</v>
      </c>
      <c r="M33" s="50">
        <f>ROUND(((VLOOKUP($B$10,barèmesactuels,F33+2,FALSE)+$B$19*VLOOKUP($B$10,barèmesactuels,F33+2,FALSE)+Paramètres!$D$8*VLOOKUP($B$10,Foyer,F33+2,FALSE)+Paramètres!$D$9*VLOOKUP($B$10,Residence,F33+2,FALSE)+Paramètres!$D$10*VLOOKUP($B$10,Supplement,F33+2,FALSE)+Paramètres!$D$11*VLOOKUP($B$10,Complement,F33+2,FALSE)+VLOOKUP($B$15,'TPP-QPP'!$A$1:$C$4,3,FALSE))+$B$20),2)</f>
        <v>2416.7800000000002</v>
      </c>
      <c r="N33" s="50">
        <f>IF(Paramètres!$D$6="Full cat 1",VLOOKUP(Paramètres!$D$16,barèmescible,L33+2,FALSE),IF(Paramètres!$D$6="Répartition",$B$28*VLOOKUP(Paramètres!$D$16,barèmescible,L33+2,FALSE),0))</f>
        <v>2548.41</v>
      </c>
      <c r="O33" s="50">
        <f>IF($B$31="",0,IF(Paramètres!$D$6="Full cat 2",VLOOKUP(Paramètres!$D$17,barèmescible,$F33+2,FALSE),IF(Paramètres!$D$6="Répartition",$B$33*VLOOKUP(Paramètres!$D$17,barèmescible,$F33+2,FALSE),0)))</f>
        <v>0</v>
      </c>
      <c r="P33" s="50">
        <f>IF($B$36="",0,IF(Paramètres!$D$6="Full cat 3",VLOOKUP(Paramètres!$D$18,barèmescible,$F33+2,FALSE),IF(Paramètres!$D$6="Répartition",$B$38*VLOOKUP(Paramètres!$D$18,barèmescible,$F33+2,FALSE),0)))</f>
        <v>0</v>
      </c>
      <c r="Q33" s="50">
        <f t="shared" si="2"/>
        <v>2548.41</v>
      </c>
      <c r="R33" s="51">
        <f>IF(Paramètres!D43=1,'Match code-catégorie'!$K$2,IF(Paramètres!D44=1,'Match code-catégorie'!$K$3,ROUND(Q33*12/1976,4)))</f>
        <v>15.4762</v>
      </c>
      <c r="V33" s="52"/>
    </row>
    <row r="34" spans="1:22" x14ac:dyDescent="0.2">
      <c r="A34" s="64" t="s">
        <v>344</v>
      </c>
      <c r="B34" s="47"/>
      <c r="E34" s="94"/>
      <c r="F34" s="33">
        <v>24</v>
      </c>
      <c r="G34" s="50">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2427.64</v>
      </c>
      <c r="H34" s="50">
        <f>IF(Paramètres!$D$6="Full cat 1",VLOOKUP(Paramètres!$D$16,barèmescible,F34+2,FALSE)*Paramètres!$D$12,IF(Paramètres!$D$6="Répartition",$B$28*VLOOKUP(Paramètres!$D$16,barèmescible,F34+2,FALSE)*Paramètres!$D$12,0))</f>
        <v>2553.94</v>
      </c>
      <c r="I34" s="50">
        <f>IF($B$31="",0,IF(Paramètres!$D$6="Full cat 2",VLOOKUP(Paramètres!$D$17,barèmescible,$F34+2,FALSE)*Paramètres!$D$12,IF(Paramètres!$D$6="Répartition",$B$33*VLOOKUP(Paramètres!$D$17,barèmescible,$F34+2,FALSE)*Paramètres!$D$12,0)))</f>
        <v>0</v>
      </c>
      <c r="J34" s="50">
        <f>IF($B$36="",0,IF(Paramètres!$D$6="Full cat 3",VLOOKUP(Paramètres!$D$18,barèmescible,$F34+2,FALSE)*Paramètres!$D$12,IF(Paramètres!$D$6="Répartition",$B$38*VLOOKUP(Paramètres!$D$18,barèmescible,$F34+2,FALSE)*Paramètres!$D$12,0)))</f>
        <v>0</v>
      </c>
      <c r="K34" s="50">
        <f>IF(Paramètres!$D$20=1,'Match code-catégorie'!$K$2,IF(Paramètres!$D$21=1,'Match code-catégorie'!$K$3,ROUND(SUM(H34:J34),2)))</f>
        <v>2553.94</v>
      </c>
      <c r="L34" s="33">
        <v>24</v>
      </c>
      <c r="M34" s="50">
        <f>ROUND(((VLOOKUP($B$10,barèmesactuels,F34+2,FALSE)+$B$19*VLOOKUP($B$10,barèmesactuels,F34+2,FALSE)+Paramètres!$D$8*VLOOKUP($B$10,Foyer,F34+2,FALSE)+Paramètres!$D$9*VLOOKUP($B$10,Residence,F34+2,FALSE)+Paramètres!$D$10*VLOOKUP($B$10,Supplement,F34+2,FALSE)+Paramètres!$D$11*VLOOKUP($B$10,Complement,F34+2,FALSE)+VLOOKUP($B$15,'TPP-QPP'!$A$1:$C$4,3,FALSE))+$B$20),2)</f>
        <v>2427.64</v>
      </c>
      <c r="N34" s="50">
        <f>IF(Paramètres!$D$6="Full cat 1",VLOOKUP(Paramètres!$D$16,barèmescible,L34+2,FALSE),IF(Paramètres!$D$6="Répartition",$B$28*VLOOKUP(Paramètres!$D$16,barèmescible,L34+2,FALSE),0))</f>
        <v>2553.94</v>
      </c>
      <c r="O34" s="50">
        <f>IF($B$31="",0,IF(Paramètres!$D$6="Full cat 2",VLOOKUP(Paramètres!$D$17,barèmescible,$F34+2,FALSE),IF(Paramètres!$D$6="Répartition",$B$33*VLOOKUP(Paramètres!$D$17,barèmescible,$F34+2,FALSE),0)))</f>
        <v>0</v>
      </c>
      <c r="P34" s="50">
        <f>IF($B$36="",0,IF(Paramètres!$D$6="Full cat 3",VLOOKUP(Paramètres!$D$18,barèmescible,$F34+2,FALSE),IF(Paramètres!$D$6="Répartition",$B$38*VLOOKUP(Paramètres!$D$18,barèmescible,$F34+2,FALSE),0)))</f>
        <v>0</v>
      </c>
      <c r="Q34" s="50">
        <f t="shared" si="2"/>
        <v>2553.94</v>
      </c>
      <c r="R34" s="51">
        <f>IF(Paramètres!D44=1,'Match code-catégorie'!$K$2,IF(Paramètres!D45=1,'Match code-catégorie'!$K$3,ROUND(Q34*12/1976,4)))</f>
        <v>15.5098</v>
      </c>
      <c r="V34" s="52"/>
    </row>
    <row r="35" spans="1:22" x14ac:dyDescent="0.2">
      <c r="E35" s="94"/>
      <c r="F35" s="33">
        <v>25</v>
      </c>
      <c r="G35" s="50">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2438.4899999999998</v>
      </c>
      <c r="H35" s="50">
        <f>IF(Paramètres!$D$6="Full cat 1",VLOOKUP(Paramètres!$D$16,barèmescible,F35+2,FALSE)*Paramètres!$D$12,IF(Paramètres!$D$6="Répartition",$B$28*VLOOKUP(Paramètres!$D$16,barèmescible,F35+2,FALSE)*Paramètres!$D$12,0))</f>
        <v>2559.06</v>
      </c>
      <c r="I35" s="50">
        <f>IF($B$31="",0,IF(Paramètres!$D$6="Full cat 2",VLOOKUP(Paramètres!$D$17,barèmescible,$F35+2,FALSE)*Paramètres!$D$12,IF(Paramètres!$D$6="Répartition",$B$33*VLOOKUP(Paramètres!$D$17,barèmescible,$F35+2,FALSE)*Paramètres!$D$12,0)))</f>
        <v>0</v>
      </c>
      <c r="J35" s="50">
        <f>IF($B$36="",0,IF(Paramètres!$D$6="Full cat 3",VLOOKUP(Paramètres!$D$18,barèmescible,$F35+2,FALSE)*Paramètres!$D$12,IF(Paramètres!$D$6="Répartition",$B$38*VLOOKUP(Paramètres!$D$18,barèmescible,$F35+2,FALSE)*Paramètres!$D$12,0)))</f>
        <v>0</v>
      </c>
      <c r="K35" s="50">
        <f>IF(Paramètres!$D$20=1,'Match code-catégorie'!$K$2,IF(Paramètres!$D$21=1,'Match code-catégorie'!$K$3,ROUND(SUM(H35:J35),2)))</f>
        <v>2559.06</v>
      </c>
      <c r="L35" s="33">
        <v>25</v>
      </c>
      <c r="M35" s="50">
        <f>ROUND(((VLOOKUP($B$10,barèmesactuels,F35+2,FALSE)+$B$19*VLOOKUP($B$10,barèmesactuels,F35+2,FALSE)+Paramètres!$D$8*VLOOKUP($B$10,Foyer,F35+2,FALSE)+Paramètres!$D$9*VLOOKUP($B$10,Residence,F35+2,FALSE)+Paramètres!$D$10*VLOOKUP($B$10,Supplement,F35+2,FALSE)+Paramètres!$D$11*VLOOKUP($B$10,Complement,F35+2,FALSE)+VLOOKUP($B$15,'TPP-QPP'!$A$1:$C$4,3,FALSE))+$B$20),2)</f>
        <v>2438.4899999999998</v>
      </c>
      <c r="N35" s="50">
        <f>IF(Paramètres!$D$6="Full cat 1",VLOOKUP(Paramètres!$D$16,barèmescible,L35+2,FALSE),IF(Paramètres!$D$6="Répartition",$B$28*VLOOKUP(Paramètres!$D$16,barèmescible,L35+2,FALSE),0))</f>
        <v>2559.06</v>
      </c>
      <c r="O35" s="50">
        <f>IF($B$31="",0,IF(Paramètres!$D$6="Full cat 2",VLOOKUP(Paramètres!$D$17,barèmescible,$F35+2,FALSE),IF(Paramètres!$D$6="Répartition",$B$33*VLOOKUP(Paramètres!$D$17,barèmescible,$F35+2,FALSE),0)))</f>
        <v>0</v>
      </c>
      <c r="P35" s="50">
        <f>IF($B$36="",0,IF(Paramètres!$D$6="Full cat 3",VLOOKUP(Paramètres!$D$18,barèmescible,$F35+2,FALSE),IF(Paramètres!$D$6="Répartition",$B$38*VLOOKUP(Paramètres!$D$18,barèmescible,$F35+2,FALSE),0)))</f>
        <v>0</v>
      </c>
      <c r="Q35" s="50">
        <f t="shared" si="2"/>
        <v>2559.06</v>
      </c>
      <c r="R35" s="51">
        <f>IF(Paramètres!D45=1,'Match code-catégorie'!$K$2,IF(Paramètres!D46=1,'Match code-catégorie'!$K$3,ROUND(Q35*12/1976,4)))</f>
        <v>15.540900000000001</v>
      </c>
      <c r="V35" s="52"/>
    </row>
    <row r="36" spans="1:22" x14ac:dyDescent="0.2">
      <c r="A36" s="67" t="s">
        <v>351</v>
      </c>
      <c r="B36" s="47"/>
      <c r="E36" s="94"/>
      <c r="F36" s="33">
        <v>26</v>
      </c>
      <c r="G36" s="50">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2449.35</v>
      </c>
      <c r="H36" s="50">
        <f>IF(Paramètres!$D$6="Full cat 1",VLOOKUP(Paramètres!$D$16,barèmescible,F36+2,FALSE)*Paramètres!$D$12,IF(Paramètres!$D$6="Répartition",$B$28*VLOOKUP(Paramètres!$D$16,barèmescible,F36+2,FALSE)*Paramètres!$D$12,0))</f>
        <v>2563.81</v>
      </c>
      <c r="I36" s="50">
        <f>IF($B$31="",0,IF(Paramètres!$D$6="Full cat 2",VLOOKUP(Paramètres!$D$17,barèmescible,$F36+2,FALSE)*Paramètres!$D$12,IF(Paramètres!$D$6="Répartition",$B$33*VLOOKUP(Paramètres!$D$17,barèmescible,$F36+2,FALSE)*Paramètres!$D$12,0)))</f>
        <v>0</v>
      </c>
      <c r="J36" s="50">
        <f>IF($B$36="",0,IF(Paramètres!$D$6="Full cat 3",VLOOKUP(Paramètres!$D$18,barèmescible,$F36+2,FALSE)*Paramètres!$D$12,IF(Paramètres!$D$6="Répartition",$B$38*VLOOKUP(Paramètres!$D$18,barèmescible,$F36+2,FALSE)*Paramètres!$D$12,0)))</f>
        <v>0</v>
      </c>
      <c r="K36" s="50">
        <f>IF(Paramètres!$D$20=1,'Match code-catégorie'!$K$2,IF(Paramètres!$D$21=1,'Match code-catégorie'!$K$3,ROUND(SUM(H36:J36),2)))</f>
        <v>2563.81</v>
      </c>
      <c r="L36" s="33">
        <v>26</v>
      </c>
      <c r="M36" s="50">
        <f>ROUND(((VLOOKUP($B$10,barèmesactuels,F36+2,FALSE)+$B$19*VLOOKUP($B$10,barèmesactuels,F36+2,FALSE)+Paramètres!$D$8*VLOOKUP($B$10,Foyer,F36+2,FALSE)+Paramètres!$D$9*VLOOKUP($B$10,Residence,F36+2,FALSE)+Paramètres!$D$10*VLOOKUP($B$10,Supplement,F36+2,FALSE)+Paramètres!$D$11*VLOOKUP($B$10,Complement,F36+2,FALSE)+VLOOKUP($B$15,'TPP-QPP'!$A$1:$C$4,3,FALSE))+$B$20),2)</f>
        <v>2449.35</v>
      </c>
      <c r="N36" s="50">
        <f>IF(Paramètres!$D$6="Full cat 1",VLOOKUP(Paramètres!$D$16,barèmescible,L36+2,FALSE),IF(Paramètres!$D$6="Répartition",$B$28*VLOOKUP(Paramètres!$D$16,barèmescible,L36+2,FALSE),0))</f>
        <v>2563.81</v>
      </c>
      <c r="O36" s="50">
        <f>IF($B$31="",0,IF(Paramètres!$D$6="Full cat 2",VLOOKUP(Paramètres!$D$17,barèmescible,$F36+2,FALSE),IF(Paramètres!$D$6="Répartition",$B$33*VLOOKUP(Paramètres!$D$17,barèmescible,$F36+2,FALSE),0)))</f>
        <v>0</v>
      </c>
      <c r="P36" s="50">
        <f>IF($B$36="",0,IF(Paramètres!$D$6="Full cat 3",VLOOKUP(Paramètres!$D$18,barèmescible,$F36+2,FALSE),IF(Paramètres!$D$6="Répartition",$B$38*VLOOKUP(Paramètres!$D$18,barèmescible,$F36+2,FALSE),0)))</f>
        <v>0</v>
      </c>
      <c r="Q36" s="50">
        <f t="shared" si="2"/>
        <v>2563.81</v>
      </c>
      <c r="R36" s="51">
        <f>IF(Paramètres!D46=1,'Match code-catégorie'!$K$2,IF(Paramètres!D47=1,'Match code-catégorie'!$K$3,ROUND(Q36*12/1976,4)))</f>
        <v>15.569699999999999</v>
      </c>
      <c r="V36" s="52"/>
    </row>
    <row r="37" spans="1:22" x14ac:dyDescent="0.2">
      <c r="A37" s="63" t="str">
        <f>IF(B36="","",IF(B36="Manquant",'Match code-catégorie'!$K$4,VLOOKUP(B36,'Match code-catégorie'!$A$1:$B$223,2,FALSE)))</f>
        <v/>
      </c>
      <c r="B37" s="38"/>
      <c r="E37" s="94"/>
      <c r="F37" s="33">
        <v>27</v>
      </c>
      <c r="G37" s="50">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2460.1999999999998</v>
      </c>
      <c r="H37" s="50">
        <f>IF(Paramètres!$D$6="Full cat 1",VLOOKUP(Paramètres!$D$16,barèmescible,F37+2,FALSE)*Paramètres!$D$12,IF(Paramètres!$D$6="Répartition",$B$28*VLOOKUP(Paramètres!$D$16,barèmescible,F37+2,FALSE)*Paramètres!$D$12,0))</f>
        <v>2568.1999999999998</v>
      </c>
      <c r="I37" s="50">
        <f>IF($B$31="",0,IF(Paramètres!$D$6="Full cat 2",VLOOKUP(Paramètres!$D$17,barèmescible,$F37+2,FALSE)*Paramètres!$D$12,IF(Paramètres!$D$6="Répartition",$B$33*VLOOKUP(Paramètres!$D$17,barèmescible,$F37+2,FALSE)*Paramètres!$D$12,0)))</f>
        <v>0</v>
      </c>
      <c r="J37" s="50">
        <f>IF($B$36="",0,IF(Paramètres!$D$6="Full cat 3",VLOOKUP(Paramètres!$D$18,barèmescible,$F37+2,FALSE)*Paramètres!$D$12,IF(Paramètres!$D$6="Répartition",$B$38*VLOOKUP(Paramètres!$D$18,barèmescible,$F37+2,FALSE)*Paramètres!$D$12,0)))</f>
        <v>0</v>
      </c>
      <c r="K37" s="50">
        <f>IF(Paramètres!$D$20=1,'Match code-catégorie'!$K$2,IF(Paramètres!$D$21=1,'Match code-catégorie'!$K$3,ROUND(SUM(H37:J37),2)))</f>
        <v>2568.1999999999998</v>
      </c>
      <c r="L37" s="33">
        <v>27</v>
      </c>
      <c r="M37" s="50">
        <f>ROUND(((VLOOKUP($B$10,barèmesactuels,F37+2,FALSE)+$B$19*VLOOKUP($B$10,barèmesactuels,F37+2,FALSE)+Paramètres!$D$8*VLOOKUP($B$10,Foyer,F37+2,FALSE)+Paramètres!$D$9*VLOOKUP($B$10,Residence,F37+2,FALSE)+Paramètres!$D$10*VLOOKUP($B$10,Supplement,F37+2,FALSE)+Paramètres!$D$11*VLOOKUP($B$10,Complement,F37+2,FALSE)+VLOOKUP($B$15,'TPP-QPP'!$A$1:$C$4,3,FALSE))+$B$20),2)</f>
        <v>2460.1999999999998</v>
      </c>
      <c r="N37" s="50">
        <f>IF(Paramètres!$D$6="Full cat 1",VLOOKUP(Paramètres!$D$16,barèmescible,L37+2,FALSE),IF(Paramètres!$D$6="Répartition",$B$28*VLOOKUP(Paramètres!$D$16,barèmescible,L37+2,FALSE),0))</f>
        <v>2568.1999999999998</v>
      </c>
      <c r="O37" s="50">
        <f>IF($B$31="",0,IF(Paramètres!$D$6="Full cat 2",VLOOKUP(Paramètres!$D$17,barèmescible,$F37+2,FALSE),IF(Paramètres!$D$6="Répartition",$B$33*VLOOKUP(Paramètres!$D$17,barèmescible,$F37+2,FALSE),0)))</f>
        <v>0</v>
      </c>
      <c r="P37" s="50">
        <f>IF($B$36="",0,IF(Paramètres!$D$6="Full cat 3",VLOOKUP(Paramètres!$D$18,barèmescible,$F37+2,FALSE),IF(Paramètres!$D$6="Répartition",$B$38*VLOOKUP(Paramètres!$D$18,barèmescible,$F37+2,FALSE),0)))</f>
        <v>0</v>
      </c>
      <c r="Q37" s="50">
        <f t="shared" si="2"/>
        <v>2568.1999999999998</v>
      </c>
      <c r="R37" s="51">
        <f>IF(Paramètres!D47=1,'Match code-catégorie'!$K$2,IF(Paramètres!D48=1,'Match code-catégorie'!$K$3,ROUND(Q37*12/1976,4)))</f>
        <v>15.596399999999999</v>
      </c>
      <c r="V37" s="52"/>
    </row>
    <row r="38" spans="1:22" x14ac:dyDescent="0.2">
      <c r="A38" t="s">
        <v>84</v>
      </c>
      <c r="B38" s="34"/>
      <c r="E38" s="94"/>
      <c r="F38" s="33">
        <v>28</v>
      </c>
      <c r="G38" s="50">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2460.1999999999998</v>
      </c>
      <c r="H38" s="50">
        <f>IF(Paramètres!$D$6="Full cat 1",VLOOKUP(Paramètres!$D$16,barèmescible,F38+2,FALSE)*Paramètres!$D$12,IF(Paramètres!$D$6="Répartition",$B$28*VLOOKUP(Paramètres!$D$16,barèmescible,F38+2,FALSE)*Paramètres!$D$12,0))</f>
        <v>2572.29</v>
      </c>
      <c r="I38" s="50">
        <f>IF($B$31="",0,IF(Paramètres!$D$6="Full cat 2",VLOOKUP(Paramètres!$D$17,barèmescible,$F38+2,FALSE)*Paramètres!$D$12,IF(Paramètres!$D$6="Répartition",$B$33*VLOOKUP(Paramètres!$D$17,barèmescible,$F38+2,FALSE)*Paramètres!$D$12,0)))</f>
        <v>0</v>
      </c>
      <c r="J38" s="50">
        <f>IF($B$36="",0,IF(Paramètres!$D$6="Full cat 3",VLOOKUP(Paramètres!$D$18,barèmescible,$F38+2,FALSE)*Paramètres!$D$12,IF(Paramètres!$D$6="Répartition",$B$38*VLOOKUP(Paramètres!$D$18,barèmescible,$F38+2,FALSE)*Paramètres!$D$12,0)))</f>
        <v>0</v>
      </c>
      <c r="K38" s="50">
        <f>IF(Paramètres!$D$20=1,'Match code-catégorie'!$K$2,IF(Paramètres!$D$21=1,'Match code-catégorie'!$K$3,ROUND(SUM(H38:J38),2)))</f>
        <v>2572.29</v>
      </c>
      <c r="L38" s="33">
        <v>28</v>
      </c>
      <c r="M38" s="50">
        <f>ROUND(((VLOOKUP($B$10,barèmesactuels,F38+2,FALSE)+$B$19*VLOOKUP($B$10,barèmesactuels,F38+2,FALSE)+Paramètres!$D$8*VLOOKUP($B$10,Foyer,F38+2,FALSE)+Paramètres!$D$9*VLOOKUP($B$10,Residence,F38+2,FALSE)+Paramètres!$D$10*VLOOKUP($B$10,Supplement,F38+2,FALSE)+Paramètres!$D$11*VLOOKUP($B$10,Complement,F38+2,FALSE)+VLOOKUP($B$15,'TPP-QPP'!$A$1:$C$4,3,FALSE))+$B$20),2)</f>
        <v>2460.1999999999998</v>
      </c>
      <c r="N38" s="50">
        <f>IF(Paramètres!$D$6="Full cat 1",VLOOKUP(Paramètres!$D$16,barèmescible,L38+2,FALSE),IF(Paramètres!$D$6="Répartition",$B$28*VLOOKUP(Paramètres!$D$16,barèmescible,L38+2,FALSE),0))</f>
        <v>2572.29</v>
      </c>
      <c r="O38" s="50">
        <f>IF($B$31="",0,IF(Paramètres!$D$6="Full cat 2",VLOOKUP(Paramètres!$D$17,barèmescible,$F38+2,FALSE),IF(Paramètres!$D$6="Répartition",$B$33*VLOOKUP(Paramètres!$D$17,barèmescible,$F38+2,FALSE),0)))</f>
        <v>0</v>
      </c>
      <c r="P38" s="50">
        <f>IF($B$36="",0,IF(Paramètres!$D$6="Full cat 3",VLOOKUP(Paramètres!$D$18,barèmescible,$F38+2,FALSE),IF(Paramètres!$D$6="Répartition",$B$38*VLOOKUP(Paramètres!$D$18,barèmescible,$F38+2,FALSE),0)))</f>
        <v>0</v>
      </c>
      <c r="Q38" s="50">
        <f t="shared" si="2"/>
        <v>2572.29</v>
      </c>
      <c r="R38" s="51">
        <f>IF(Paramètres!D48=1,'Match code-catégorie'!$K$2,IF(Paramètres!D49=1,'Match code-catégorie'!$K$3,ROUND(Q38*12/1976,4)))</f>
        <v>15.6212</v>
      </c>
      <c r="V38" s="52"/>
    </row>
    <row r="39" spans="1:22" x14ac:dyDescent="0.2">
      <c r="A39" s="64" t="s">
        <v>344</v>
      </c>
      <c r="B39" s="47">
        <v>10</v>
      </c>
      <c r="E39" s="94"/>
      <c r="F39" s="33">
        <v>29</v>
      </c>
      <c r="G39" s="50">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2460.1999999999998</v>
      </c>
      <c r="H39" s="50">
        <f>IF(Paramètres!$D$6="Full cat 1",VLOOKUP(Paramètres!$D$16,barèmescible,F39+2,FALSE)*Paramètres!$D$12,IF(Paramètres!$D$6="Répartition",$B$28*VLOOKUP(Paramètres!$D$16,barèmescible,F39+2,FALSE)*Paramètres!$D$12,0))</f>
        <v>2576.06</v>
      </c>
      <c r="I39" s="50">
        <f>IF($B$31="",0,IF(Paramètres!$D$6="Full cat 2",VLOOKUP(Paramètres!$D$17,barèmescible,$F39+2,FALSE)*Paramètres!$D$12,IF(Paramètres!$D$6="Répartition",$B$33*VLOOKUP(Paramètres!$D$17,barèmescible,$F39+2,FALSE)*Paramètres!$D$12,0)))</f>
        <v>0</v>
      </c>
      <c r="J39" s="50">
        <f>IF($B$36="",0,IF(Paramètres!$D$6="Full cat 3",VLOOKUP(Paramètres!$D$18,barèmescible,$F39+2,FALSE)*Paramètres!$D$12,IF(Paramètres!$D$6="Répartition",$B$38*VLOOKUP(Paramètres!$D$18,barèmescible,$F39+2,FALSE)*Paramètres!$D$12,0)))</f>
        <v>0</v>
      </c>
      <c r="K39" s="50">
        <f>IF(Paramètres!$D$20=1,'Match code-catégorie'!$K$2,IF(Paramètres!$D$21=1,'Match code-catégorie'!$K$3,ROUND(SUM(H39:J39),2)))</f>
        <v>2576.06</v>
      </c>
      <c r="L39" s="33">
        <v>29</v>
      </c>
      <c r="M39" s="50">
        <f>ROUND(((VLOOKUP($B$10,barèmesactuels,F39+2,FALSE)+$B$19*VLOOKUP($B$10,barèmesactuels,F39+2,FALSE)+Paramètres!$D$8*VLOOKUP($B$10,Foyer,F39+2,FALSE)+Paramètres!$D$9*VLOOKUP($B$10,Residence,F39+2,FALSE)+Paramètres!$D$10*VLOOKUP($B$10,Supplement,F39+2,FALSE)+Paramètres!$D$11*VLOOKUP($B$10,Complement,F39+2,FALSE)+VLOOKUP($B$15,'TPP-QPP'!$A$1:$C$4,3,FALSE))+$B$20),2)</f>
        <v>2460.1999999999998</v>
      </c>
      <c r="N39" s="50">
        <f>IF(Paramètres!$D$6="Full cat 1",VLOOKUP(Paramètres!$D$16,barèmescible,L39+2,FALSE),IF(Paramètres!$D$6="Répartition",$B$28*VLOOKUP(Paramètres!$D$16,barèmescible,L39+2,FALSE),0))</f>
        <v>2576.06</v>
      </c>
      <c r="O39" s="50">
        <f>IF($B$31="",0,IF(Paramètres!$D$6="Full cat 2",VLOOKUP(Paramètres!$D$17,barèmescible,$F39+2,FALSE),IF(Paramètres!$D$6="Répartition",$B$33*VLOOKUP(Paramètres!$D$17,barèmescible,$F39+2,FALSE),0)))</f>
        <v>0</v>
      </c>
      <c r="P39" s="50">
        <f>IF($B$36="",0,IF(Paramètres!$D$6="Full cat 3",VLOOKUP(Paramètres!$D$18,barèmescible,$F39+2,FALSE),IF(Paramètres!$D$6="Répartition",$B$38*VLOOKUP(Paramètres!$D$18,barèmescible,$F39+2,FALSE),0)))</f>
        <v>0</v>
      </c>
      <c r="Q39" s="50">
        <f t="shared" si="2"/>
        <v>2576.06</v>
      </c>
      <c r="R39" s="51">
        <f>IF(Paramètres!D49=1,'Match code-catégorie'!$K$2,IF(Paramètres!D50=1,'Match code-catégorie'!$K$3,ROUND(Q39*12/1976,4)))</f>
        <v>15.6441</v>
      </c>
      <c r="V39" s="52"/>
    </row>
    <row r="40" spans="1:22" x14ac:dyDescent="0.2">
      <c r="E40" s="94"/>
      <c r="F40" s="33">
        <v>30</v>
      </c>
      <c r="G40" s="50">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2460.1999999999998</v>
      </c>
      <c r="H40" s="50">
        <f>IF(Paramètres!$D$6="Full cat 1",VLOOKUP(Paramètres!$D$16,barèmescible,F40+2,FALSE)*Paramètres!$D$12,IF(Paramètres!$D$6="Répartition",$B$28*VLOOKUP(Paramètres!$D$16,barèmescible,F40+2,FALSE)*Paramètres!$D$12,0))</f>
        <v>2579.56</v>
      </c>
      <c r="I40" s="50">
        <f>IF($B$31="",0,IF(Paramètres!$D$6="Full cat 2",VLOOKUP(Paramètres!$D$17,barèmescible,$F40+2,FALSE)*Paramètres!$D$12,IF(Paramètres!$D$6="Répartition",$B$33*VLOOKUP(Paramètres!$D$17,barèmescible,$F40+2,FALSE)*Paramètres!$D$12,0)))</f>
        <v>0</v>
      </c>
      <c r="J40" s="50">
        <f>IF($B$36="",0,IF(Paramètres!$D$6="Full cat 3",VLOOKUP(Paramètres!$D$18,barèmescible,$F40+2,FALSE)*Paramètres!$D$12,IF(Paramètres!$D$6="Répartition",$B$38*VLOOKUP(Paramètres!$D$18,barèmescible,$F40+2,FALSE)*Paramètres!$D$12,0)))</f>
        <v>0</v>
      </c>
      <c r="K40" s="50">
        <f>IF(Paramètres!$D$20=1,'Match code-catégorie'!$K$2,IF(Paramètres!$D$21=1,'Match code-catégorie'!$K$3,ROUND(SUM(H40:J40),2)))</f>
        <v>2579.56</v>
      </c>
      <c r="L40" s="33">
        <v>30</v>
      </c>
      <c r="M40" s="50">
        <f>ROUND(((VLOOKUP($B$10,barèmesactuels,F40+2,FALSE)+$B$19*VLOOKUP($B$10,barèmesactuels,F40+2,FALSE)+Paramètres!$D$8*VLOOKUP($B$10,Foyer,F40+2,FALSE)+Paramètres!$D$9*VLOOKUP($B$10,Residence,F40+2,FALSE)+Paramètres!$D$10*VLOOKUP($B$10,Supplement,F40+2,FALSE)+Paramètres!$D$11*VLOOKUP($B$10,Complement,F40+2,FALSE)+VLOOKUP($B$15,'TPP-QPP'!$A$1:$C$4,3,FALSE))+$B$20),2)</f>
        <v>2460.1999999999998</v>
      </c>
      <c r="N40" s="50">
        <f>IF(Paramètres!$D$6="Full cat 1",VLOOKUP(Paramètres!$D$16,barèmescible,L40+2,FALSE),IF(Paramètres!$D$6="Répartition",$B$28*VLOOKUP(Paramètres!$D$16,barèmescible,L40+2,FALSE),0))</f>
        <v>2579.56</v>
      </c>
      <c r="O40" s="50">
        <f>IF($B$31="",0,IF(Paramètres!$D$6="Full cat 2",VLOOKUP(Paramètres!$D$17,barèmescible,$F40+2,FALSE),IF(Paramètres!$D$6="Répartition",$B$33*VLOOKUP(Paramètres!$D$17,barèmescible,$F40+2,FALSE),0)))</f>
        <v>0</v>
      </c>
      <c r="P40" s="50">
        <f>IF($B$36="",0,IF(Paramètres!$D$6="Full cat 3",VLOOKUP(Paramètres!$D$18,barèmescible,$F40+2,FALSE),IF(Paramètres!$D$6="Répartition",$B$38*VLOOKUP(Paramètres!$D$18,barèmescible,$F40+2,FALSE),0)))</f>
        <v>0</v>
      </c>
      <c r="Q40" s="50">
        <f t="shared" si="2"/>
        <v>2579.56</v>
      </c>
      <c r="R40" s="51">
        <f>IF(Paramètres!D50=1,'Match code-catégorie'!$K$2,IF(Paramètres!D51=1,'Match code-catégorie'!$K$3,ROUND(Q40*12/1976,4)))</f>
        <v>15.6653</v>
      </c>
      <c r="V40" s="52"/>
    </row>
    <row r="41" spans="1:22" x14ac:dyDescent="0.2">
      <c r="A41" s="93" t="str">
        <f>IF(SUM(B28,B33,B38)=1,"","La somme de B28, B33 et B38 doit être égale à 100%")</f>
        <v/>
      </c>
      <c r="B41" s="42"/>
      <c r="E41" s="94"/>
      <c r="F41" s="33">
        <v>31</v>
      </c>
      <c r="G41" s="50">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2460.1999999999998</v>
      </c>
      <c r="H41" s="50">
        <f>IF(Paramètres!$D$6="Full cat 1",VLOOKUP(Paramètres!$D$16,barèmescible,F41+2,FALSE)*Paramètres!$D$12,IF(Paramètres!$D$6="Répartition",$B$28*VLOOKUP(Paramètres!$D$16,barèmescible,F41+2,FALSE)*Paramètres!$D$12,0))</f>
        <v>2582.8000000000002</v>
      </c>
      <c r="I41" s="50">
        <f>IF($B$31="",0,IF(Paramètres!$D$6="Full cat 2",VLOOKUP(Paramètres!$D$17,barèmescible,$F41+2,FALSE)*Paramètres!$D$12,IF(Paramètres!$D$6="Répartition",$B$33*VLOOKUP(Paramètres!$D$17,barèmescible,$F41+2,FALSE)*Paramètres!$D$12,0)))</f>
        <v>0</v>
      </c>
      <c r="J41" s="50">
        <f>IF($B$36="",0,IF(Paramètres!$D$6="Full cat 3",VLOOKUP(Paramètres!$D$18,barèmescible,$F41+2,FALSE)*Paramètres!$D$12,IF(Paramètres!$D$6="Répartition",$B$38*VLOOKUP(Paramètres!$D$18,barèmescible,$F41+2,FALSE)*Paramètres!$D$12,0)))</f>
        <v>0</v>
      </c>
      <c r="K41" s="50">
        <f>IF(Paramètres!$D$20=1,'Match code-catégorie'!$K$2,IF(Paramètres!$D$21=1,'Match code-catégorie'!$K$3,ROUND(SUM(H41:J41),2)))</f>
        <v>2582.8000000000002</v>
      </c>
      <c r="L41" s="33">
        <v>31</v>
      </c>
      <c r="M41" s="50">
        <f>ROUND(((VLOOKUP($B$10,barèmesactuels,F41+2,FALSE)+$B$19*VLOOKUP($B$10,barèmesactuels,F41+2,FALSE)+Paramètres!$D$8*VLOOKUP($B$10,Foyer,F41+2,FALSE)+Paramètres!$D$9*VLOOKUP($B$10,Residence,F41+2,FALSE)+Paramètres!$D$10*VLOOKUP($B$10,Supplement,F41+2,FALSE)+Paramètres!$D$11*VLOOKUP($B$10,Complement,F41+2,FALSE)+VLOOKUP($B$15,'TPP-QPP'!$A$1:$C$4,3,FALSE))+$B$20),2)</f>
        <v>2460.1999999999998</v>
      </c>
      <c r="N41" s="50">
        <f>IF(Paramètres!$D$6="Full cat 1",VLOOKUP(Paramètres!$D$16,barèmescible,L41+2,FALSE),IF(Paramètres!$D$6="Répartition",$B$28*VLOOKUP(Paramètres!$D$16,barèmescible,L41+2,FALSE),0))</f>
        <v>2582.8000000000002</v>
      </c>
      <c r="O41" s="50">
        <f>IF($B$31="",0,IF(Paramètres!$D$6="Full cat 2",VLOOKUP(Paramètres!$D$17,barèmescible,$F41+2,FALSE),IF(Paramètres!$D$6="Répartition",$B$33*VLOOKUP(Paramètres!$D$17,barèmescible,$F41+2,FALSE),0)))</f>
        <v>0</v>
      </c>
      <c r="P41" s="50">
        <f>IF($B$36="",0,IF(Paramètres!$D$6="Full cat 3",VLOOKUP(Paramètres!$D$18,barèmescible,$F41+2,FALSE),IF(Paramètres!$D$6="Répartition",$B$38*VLOOKUP(Paramètres!$D$18,barèmescible,$F41+2,FALSE),0)))</f>
        <v>0</v>
      </c>
      <c r="Q41" s="50">
        <f t="shared" si="2"/>
        <v>2582.8000000000002</v>
      </c>
      <c r="R41" s="51">
        <f>IF(Paramètres!D51=1,'Match code-catégorie'!$K$2,IF(Paramètres!D52=1,'Match code-catégorie'!$K$3,ROUND(Q41*12/1976,4)))</f>
        <v>15.685</v>
      </c>
      <c r="V41" s="52"/>
    </row>
    <row r="42" spans="1:22" x14ac:dyDescent="0.2">
      <c r="A42" s="93"/>
      <c r="E42" s="94"/>
      <c r="F42" s="33">
        <v>32</v>
      </c>
      <c r="G42" s="50">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2460.1999999999998</v>
      </c>
      <c r="H42" s="50">
        <f>IF(Paramètres!$D$6="Full cat 1",VLOOKUP(Paramètres!$D$16,barèmescible,F42+2,FALSE)*Paramètres!$D$12,IF(Paramètres!$D$6="Répartition",$B$28*VLOOKUP(Paramètres!$D$16,barèmescible,F42+2,FALSE)*Paramètres!$D$12,0))</f>
        <v>2585.8000000000002</v>
      </c>
      <c r="I42" s="50">
        <f>IF($B$31="",0,IF(Paramètres!$D$6="Full cat 2",VLOOKUP(Paramètres!$D$17,barèmescible,$F42+2,FALSE)*Paramètres!$D$12,IF(Paramètres!$D$6="Répartition",$B$33*VLOOKUP(Paramètres!$D$17,barèmescible,$F42+2,FALSE)*Paramètres!$D$12,0)))</f>
        <v>0</v>
      </c>
      <c r="J42" s="50">
        <f>IF($B$36="",0,IF(Paramètres!$D$6="Full cat 3",VLOOKUP(Paramètres!$D$18,barèmescible,$F42+2,FALSE)*Paramètres!$D$12,IF(Paramètres!$D$6="Répartition",$B$38*VLOOKUP(Paramètres!$D$18,barèmescible,$F42+2,FALSE)*Paramètres!$D$12,0)))</f>
        <v>0</v>
      </c>
      <c r="K42" s="50">
        <f>IF(Paramètres!$D$20=1,'Match code-catégorie'!$K$2,IF(Paramètres!$D$21=1,'Match code-catégorie'!$K$3,ROUND(SUM(H42:J42),2)))</f>
        <v>2585.8000000000002</v>
      </c>
      <c r="L42" s="33">
        <v>32</v>
      </c>
      <c r="M42" s="50">
        <f>ROUND(((VLOOKUP($B$10,barèmesactuels,F42+2,FALSE)+$B$19*VLOOKUP($B$10,barèmesactuels,F42+2,FALSE)+Paramètres!$D$8*VLOOKUP($B$10,Foyer,F42+2,FALSE)+Paramètres!$D$9*VLOOKUP($B$10,Residence,F42+2,FALSE)+Paramètres!$D$10*VLOOKUP($B$10,Supplement,F42+2,FALSE)+Paramètres!$D$11*VLOOKUP($B$10,Complement,F42+2,FALSE)+VLOOKUP($B$15,'TPP-QPP'!$A$1:$C$4,3,FALSE))+$B$20),2)</f>
        <v>2460.1999999999998</v>
      </c>
      <c r="N42" s="50">
        <f>IF(Paramètres!$D$6="Full cat 1",VLOOKUP(Paramètres!$D$16,barèmescible,L42+2,FALSE),IF(Paramètres!$D$6="Répartition",$B$28*VLOOKUP(Paramètres!$D$16,barèmescible,L42+2,FALSE),0))</f>
        <v>2585.8000000000002</v>
      </c>
      <c r="O42" s="50">
        <f>IF($B$31="",0,IF(Paramètres!$D$6="Full cat 2",VLOOKUP(Paramètres!$D$17,barèmescible,$F42+2,FALSE),IF(Paramètres!$D$6="Répartition",$B$33*VLOOKUP(Paramètres!$D$17,barèmescible,$F42+2,FALSE),0)))</f>
        <v>0</v>
      </c>
      <c r="P42" s="50">
        <f>IF($B$36="",0,IF(Paramètres!$D$6="Full cat 3",VLOOKUP(Paramètres!$D$18,barèmescible,$F42+2,FALSE),IF(Paramètres!$D$6="Répartition",$B$38*VLOOKUP(Paramètres!$D$18,barèmescible,$F42+2,FALSE),0)))</f>
        <v>0</v>
      </c>
      <c r="Q42" s="50">
        <f t="shared" si="2"/>
        <v>2585.8000000000002</v>
      </c>
      <c r="R42" s="51">
        <f>IF(Paramètres!D52=1,'Match code-catégorie'!$K$2,IF(Paramètres!D53=1,'Match code-catégorie'!$K$3,ROUND(Q42*12/1976,4)))</f>
        <v>15.703200000000001</v>
      </c>
      <c r="V42" s="52"/>
    </row>
    <row r="43" spans="1:22" x14ac:dyDescent="0.2">
      <c r="E43" s="94"/>
      <c r="F43" s="33">
        <v>33</v>
      </c>
      <c r="G43" s="50">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2460.1999999999998</v>
      </c>
      <c r="H43" s="50">
        <f>IF(Paramètres!$D$6="Full cat 1",VLOOKUP(Paramètres!$D$16,barèmescible,F43+2,FALSE)*Paramètres!$D$12,IF(Paramètres!$D$6="Répartition",$B$28*VLOOKUP(Paramètres!$D$16,barèmescible,F43+2,FALSE)*Paramètres!$D$12,0))</f>
        <v>2588.58</v>
      </c>
      <c r="I43" s="50">
        <f>IF($B$31="",0,IF(Paramètres!$D$6="Full cat 2",VLOOKUP(Paramètres!$D$17,barèmescible,$F43+2,FALSE)*Paramètres!$D$12,IF(Paramètres!$D$6="Répartition",$B$33*VLOOKUP(Paramètres!$D$17,barèmescible,$F43+2,FALSE)*Paramètres!$D$12,0)))</f>
        <v>0</v>
      </c>
      <c r="J43" s="50">
        <f>IF($B$36="",0,IF(Paramètres!$D$6="Full cat 3",VLOOKUP(Paramètres!$D$18,barèmescible,$F43+2,FALSE)*Paramètres!$D$12,IF(Paramètres!$D$6="Répartition",$B$38*VLOOKUP(Paramètres!$D$18,barèmescible,$F43+2,FALSE)*Paramètres!$D$12,0)))</f>
        <v>0</v>
      </c>
      <c r="K43" s="50">
        <f>IF(Paramètres!$D$20=1,'Match code-catégorie'!$K$2,IF(Paramètres!$D$21=1,'Match code-catégorie'!$K$3,ROUND(SUM(H43:J43),2)))</f>
        <v>2588.58</v>
      </c>
      <c r="L43" s="33">
        <v>33</v>
      </c>
      <c r="M43" s="50">
        <f>ROUND(((VLOOKUP($B$10,barèmesactuels,F43+2,FALSE)+$B$19*VLOOKUP($B$10,barèmesactuels,F43+2,FALSE)+Paramètres!$D$8*VLOOKUP($B$10,Foyer,F43+2,FALSE)+Paramètres!$D$9*VLOOKUP($B$10,Residence,F43+2,FALSE)+Paramètres!$D$10*VLOOKUP($B$10,Supplement,F43+2,FALSE)+Paramètres!$D$11*VLOOKUP($B$10,Complement,F43+2,FALSE)+VLOOKUP($B$15,'TPP-QPP'!$A$1:$C$4,3,FALSE))+$B$20),2)</f>
        <v>2460.1999999999998</v>
      </c>
      <c r="N43" s="50">
        <f>IF(Paramètres!$D$6="Full cat 1",VLOOKUP(Paramètres!$D$16,barèmescible,L43+2,FALSE),IF(Paramètres!$D$6="Répartition",$B$28*VLOOKUP(Paramètres!$D$16,barèmescible,L43+2,FALSE),0))</f>
        <v>2588.58</v>
      </c>
      <c r="O43" s="50">
        <f>IF($B$31="",0,IF(Paramètres!$D$6="Full cat 2",VLOOKUP(Paramètres!$D$17,barèmescible,$F43+2,FALSE),IF(Paramètres!$D$6="Répartition",$B$33*VLOOKUP(Paramètres!$D$17,barèmescible,$F43+2,FALSE),0)))</f>
        <v>0</v>
      </c>
      <c r="P43" s="50">
        <f>IF($B$36="",0,IF(Paramètres!$D$6="Full cat 3",VLOOKUP(Paramètres!$D$18,barèmescible,$F43+2,FALSE),IF(Paramètres!$D$6="Répartition",$B$38*VLOOKUP(Paramètres!$D$18,barèmescible,$F43+2,FALSE),0)))</f>
        <v>0</v>
      </c>
      <c r="Q43" s="50">
        <f t="shared" si="2"/>
        <v>2588.58</v>
      </c>
      <c r="R43" s="51">
        <f>IF(Paramètres!D53=1,'Match code-catégorie'!$K$2,IF(Paramètres!D54=1,'Match code-catégorie'!$K$3,ROUND(Q43*12/1976,4)))</f>
        <v>15.7201</v>
      </c>
      <c r="V43" s="52"/>
    </row>
    <row r="44" spans="1:22" x14ac:dyDescent="0.2">
      <c r="A44" s="40"/>
      <c r="E44" s="94"/>
      <c r="F44" s="33">
        <v>34</v>
      </c>
      <c r="G44" s="50">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2460.1999999999998</v>
      </c>
      <c r="H44" s="50">
        <f>IF(Paramètres!$D$6="Full cat 1",VLOOKUP(Paramètres!$D$16,barèmescible,F44+2,FALSE)*Paramètres!$D$12,IF(Paramètres!$D$6="Répartition",$B$28*VLOOKUP(Paramètres!$D$16,barèmescible,F44+2,FALSE)*Paramètres!$D$12,0))</f>
        <v>2591.16</v>
      </c>
      <c r="I44" s="50">
        <f>IF($B$31="",0,IF(Paramètres!$D$6="Full cat 2",VLOOKUP(Paramètres!$D$17,barèmescible,$F44+2,FALSE)*Paramètres!$D$12,IF(Paramètres!$D$6="Répartition",$B$33*VLOOKUP(Paramètres!$D$17,barèmescible,$F44+2,FALSE)*Paramètres!$D$12,0)))</f>
        <v>0</v>
      </c>
      <c r="J44" s="50">
        <f>IF($B$36="",0,IF(Paramètres!$D$6="Full cat 3",VLOOKUP(Paramètres!$D$18,barèmescible,$F44+2,FALSE)*Paramètres!$D$12,IF(Paramètres!$D$6="Répartition",$B$38*VLOOKUP(Paramètres!$D$18,barèmescible,$F44+2,FALSE)*Paramètres!$D$12,0)))</f>
        <v>0</v>
      </c>
      <c r="K44" s="50">
        <f>IF(Paramètres!$D$20=1,'Match code-catégorie'!$K$2,IF(Paramètres!$D$21=1,'Match code-catégorie'!$K$3,ROUND(SUM(H44:J44),2)))</f>
        <v>2591.16</v>
      </c>
      <c r="L44" s="33">
        <v>34</v>
      </c>
      <c r="M44" s="50">
        <f>ROUND(((VLOOKUP($B$10,barèmesactuels,F44+2,FALSE)+$B$19*VLOOKUP($B$10,barèmesactuels,F44+2,FALSE)+Paramètres!$D$8*VLOOKUP($B$10,Foyer,F44+2,FALSE)+Paramètres!$D$9*VLOOKUP($B$10,Residence,F44+2,FALSE)+Paramètres!$D$10*VLOOKUP($B$10,Supplement,F44+2,FALSE)+Paramètres!$D$11*VLOOKUP($B$10,Complement,F44+2,FALSE)+VLOOKUP($B$15,'TPP-QPP'!$A$1:$C$4,3,FALSE))+$B$20),2)</f>
        <v>2460.1999999999998</v>
      </c>
      <c r="N44" s="50">
        <f>IF(Paramètres!$D$6="Full cat 1",VLOOKUP(Paramètres!$D$16,barèmescible,L44+2,FALSE),IF(Paramètres!$D$6="Répartition",$B$28*VLOOKUP(Paramètres!$D$16,barèmescible,L44+2,FALSE),0))</f>
        <v>2591.16</v>
      </c>
      <c r="O44" s="50">
        <f>IF($B$31="",0,IF(Paramètres!$D$6="Full cat 2",VLOOKUP(Paramètres!$D$17,barèmescible,$F44+2,FALSE),IF(Paramètres!$D$6="Répartition",$B$33*VLOOKUP(Paramètres!$D$17,barèmescible,$F44+2,FALSE),0)))</f>
        <v>0</v>
      </c>
      <c r="P44" s="50">
        <f>IF($B$36="",0,IF(Paramètres!$D$6="Full cat 3",VLOOKUP(Paramètres!$D$18,barèmescible,$F44+2,FALSE),IF(Paramètres!$D$6="Répartition",$B$38*VLOOKUP(Paramètres!$D$18,barèmescible,$F44+2,FALSE),0)))</f>
        <v>0</v>
      </c>
      <c r="Q44" s="50">
        <f t="shared" si="2"/>
        <v>2591.16</v>
      </c>
      <c r="R44" s="51">
        <f>IF(Paramètres!D54=1,'Match code-catégorie'!$K$2,IF(Paramètres!D55=1,'Match code-catégorie'!$K$3,ROUND(Q44*12/1976,4)))</f>
        <v>15.735799999999999</v>
      </c>
      <c r="V44" s="52"/>
    </row>
    <row r="45" spans="1:22" x14ac:dyDescent="0.2">
      <c r="E45" s="94"/>
      <c r="F45" s="33">
        <v>35</v>
      </c>
      <c r="G45" s="50">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2460.1999999999998</v>
      </c>
      <c r="H45" s="50">
        <f>IF(Paramètres!$D$6="Full cat 1",VLOOKUP(Paramètres!$D$16,barèmescible,F45+2,FALSE)*Paramètres!$D$12,IF(Paramètres!$D$6="Répartition",$B$28*VLOOKUP(Paramètres!$D$16,barèmescible,F45+2,FALSE)*Paramètres!$D$12,0))</f>
        <v>2593.54</v>
      </c>
      <c r="I45" s="50">
        <f>IF($B$31="",0,IF(Paramètres!$D$6="Full cat 2",VLOOKUP(Paramètres!$D$17,barèmescible,$F45+2,FALSE)*Paramètres!$D$12,IF(Paramètres!$D$6="Répartition",$B$33*VLOOKUP(Paramètres!$D$17,barèmescible,$F45+2,FALSE)*Paramètres!$D$12,0)))</f>
        <v>0</v>
      </c>
      <c r="J45" s="50">
        <f>IF($B$36="",0,IF(Paramètres!$D$6="Full cat 3",VLOOKUP(Paramètres!$D$18,barèmescible,$F45+2,FALSE)*Paramètres!$D$12,IF(Paramètres!$D$6="Répartition",$B$38*VLOOKUP(Paramètres!$D$18,barèmescible,$F45+2,FALSE)*Paramètres!$D$12,0)))</f>
        <v>0</v>
      </c>
      <c r="K45" s="50">
        <f>IF(Paramètres!$D$20=1,'Match code-catégorie'!$K$2,IF(Paramètres!$D$21=1,'Match code-catégorie'!$K$3,ROUND(SUM(H45:J45),2)))</f>
        <v>2593.54</v>
      </c>
      <c r="L45" s="33">
        <v>35</v>
      </c>
      <c r="M45" s="50">
        <f>ROUND(((VLOOKUP($B$10,barèmesactuels,F45+2,FALSE)+$B$19*VLOOKUP($B$10,barèmesactuels,F45+2,FALSE)+Paramètres!$D$8*VLOOKUP($B$10,Foyer,F45+2,FALSE)+Paramètres!$D$9*VLOOKUP($B$10,Residence,F45+2,FALSE)+Paramètres!$D$10*VLOOKUP($B$10,Supplement,F45+2,FALSE)+Paramètres!$D$11*VLOOKUP($B$10,Complement,F45+2,FALSE)+VLOOKUP($B$15,'TPP-QPP'!$A$1:$C$4,3,FALSE))+$B$20),2)</f>
        <v>2460.1999999999998</v>
      </c>
      <c r="N45" s="50">
        <f>IF(Paramètres!$D$6="Full cat 1",VLOOKUP(Paramètres!$D$16,barèmescible,L45+2,FALSE),IF(Paramètres!$D$6="Répartition",$B$28*VLOOKUP(Paramètres!$D$16,barèmescible,L45+2,FALSE),0))</f>
        <v>2593.54</v>
      </c>
      <c r="O45" s="50">
        <f>IF($B$31="",0,IF(Paramètres!$D$6="Full cat 2",VLOOKUP(Paramètres!$D$17,barèmescible,$F45+2,FALSE),IF(Paramètres!$D$6="Répartition",$B$33*VLOOKUP(Paramètres!$D$17,barèmescible,$F45+2,FALSE),0)))</f>
        <v>0</v>
      </c>
      <c r="P45" s="50">
        <f>IF($B$36="",0,IF(Paramètres!$D$6="Full cat 3",VLOOKUP(Paramètres!$D$18,barèmescible,$F45+2,FALSE),IF(Paramètres!$D$6="Répartition",$B$38*VLOOKUP(Paramètres!$D$18,barèmescible,$F45+2,FALSE),0)))</f>
        <v>0</v>
      </c>
      <c r="Q45" s="50">
        <f t="shared" si="2"/>
        <v>2593.54</v>
      </c>
      <c r="R45" s="51">
        <f>IF(Paramètres!D55=1,'Match code-catégorie'!$K$2,IF(Paramètres!D56=1,'Match code-catégorie'!$K$3,ROUND(Q45*12/1976,4)))</f>
        <v>15.7502</v>
      </c>
      <c r="V45" s="52"/>
    </row>
    <row r="46" spans="1:22" x14ac:dyDescent="0.2">
      <c r="A46" s="40"/>
      <c r="E46" s="94"/>
      <c r="F46" s="33">
        <v>36</v>
      </c>
      <c r="G46" s="50">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2460.1999999999998</v>
      </c>
      <c r="H46" s="50">
        <f>IF(Paramètres!$D$6="Full cat 1",VLOOKUP(Paramètres!$D$16,barèmescible,F46+2,FALSE)*Paramètres!$D$12,IF(Paramètres!$D$6="Répartition",$B$28*VLOOKUP(Paramètres!$D$16,barèmescible,F46+2,FALSE)*Paramètres!$D$12,0))</f>
        <v>2593.54</v>
      </c>
      <c r="I46" s="50">
        <f>IF($B$31="",0,IF(Paramètres!$D$6="Full cat 2",VLOOKUP(Paramètres!$D$17,barèmescible,$F46+2,FALSE)*Paramètres!$D$12,IF(Paramètres!$D$6="Répartition",$B$33*VLOOKUP(Paramètres!$D$17,barèmescible,$F46+2,FALSE)*Paramètres!$D$12,0)))</f>
        <v>0</v>
      </c>
      <c r="J46" s="50">
        <f>IF($B$36="",0,IF(Paramètres!$D$6="Full cat 3",VLOOKUP(Paramètres!$D$18,barèmescible,$F46+2,FALSE)*Paramètres!$D$12,IF(Paramètres!$D$6="Répartition",$B$38*VLOOKUP(Paramètres!$D$18,barèmescible,$F46+2,FALSE)*Paramètres!$D$12,0)))</f>
        <v>0</v>
      </c>
      <c r="K46" s="50">
        <f>IF(Paramètres!$D$20=1,'Match code-catégorie'!$K$2,IF(Paramètres!$D$21=1,'Match code-catégorie'!$K$3,ROUND(SUM(H46:J46),2)))</f>
        <v>2593.54</v>
      </c>
      <c r="L46" s="33">
        <v>36</v>
      </c>
      <c r="M46" s="50">
        <f>ROUND(((VLOOKUP($B$10,barèmesactuels,F46+2,FALSE)+$B$19*VLOOKUP($B$10,barèmesactuels,F46+2,FALSE)+Paramètres!$D$8*VLOOKUP($B$10,Foyer,F46+2,FALSE)+Paramètres!$D$9*VLOOKUP($B$10,Residence,F46+2,FALSE)+Paramètres!$D$10*VLOOKUP($B$10,Supplement,F46+2,FALSE)+Paramètres!$D$11*VLOOKUP($B$10,Complement,F46+2,FALSE)+VLOOKUP($B$15,'TPP-QPP'!$A$1:$C$4,3,FALSE))+$B$20),2)</f>
        <v>2460.1999999999998</v>
      </c>
      <c r="N46" s="50">
        <f>IF(Paramètres!$D$6="Full cat 1",VLOOKUP(Paramètres!$D$16,barèmescible,L46+2,FALSE),IF(Paramètres!$D$6="Répartition",$B$28*VLOOKUP(Paramètres!$D$16,barèmescible,L46+2,FALSE),0))</f>
        <v>2593.54</v>
      </c>
      <c r="O46" s="50">
        <f>IF($B$31="",0,IF(Paramètres!$D$6="Full cat 2",VLOOKUP(Paramètres!$D$17,barèmescible,$F46+2,FALSE),IF(Paramètres!$D$6="Répartition",$B$33*VLOOKUP(Paramètres!$D$17,barèmescible,$F46+2,FALSE),0)))</f>
        <v>0</v>
      </c>
      <c r="P46" s="50">
        <f>IF($B$36="",0,IF(Paramètres!$D$6="Full cat 3",VLOOKUP(Paramètres!$D$18,barèmescible,$F46+2,FALSE),IF(Paramètres!$D$6="Répartition",$B$38*VLOOKUP(Paramètres!$D$18,barèmescible,$F46+2,FALSE),0)))</f>
        <v>0</v>
      </c>
      <c r="Q46" s="50">
        <f t="shared" si="2"/>
        <v>2593.54</v>
      </c>
      <c r="R46" s="51">
        <f>IF(Paramètres!D56=1,'Match code-catégorie'!$K$2,IF(Paramètres!D57=1,'Match code-catégorie'!$K$3,ROUND(Q46*12/1976,4)))</f>
        <v>15.7502</v>
      </c>
    </row>
    <row r="47" spans="1:22" x14ac:dyDescent="0.2">
      <c r="E47" s="94"/>
      <c r="F47" s="33">
        <v>37</v>
      </c>
      <c r="G47" s="50">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2460.1999999999998</v>
      </c>
      <c r="H47" s="50">
        <f>IF(Paramètres!$D$6="Full cat 1",VLOOKUP(Paramètres!$D$16,barèmescible,F47+2,FALSE)*Paramètres!$D$12,IF(Paramètres!$D$6="Répartition",$B$28*VLOOKUP(Paramètres!$D$16,barèmescible,F47+2,FALSE)*Paramètres!$D$12,0))</f>
        <v>2593.54</v>
      </c>
      <c r="I47" s="50">
        <f>IF($B$31="",0,IF(Paramètres!$D$6="Full cat 2",VLOOKUP(Paramètres!$D$17,barèmescible,$F47+2,FALSE)*Paramètres!$D$12,IF(Paramètres!$D$6="Répartition",$B$33*VLOOKUP(Paramètres!$D$17,barèmescible,$F47+2,FALSE)*Paramètres!$D$12,0)))</f>
        <v>0</v>
      </c>
      <c r="J47" s="50">
        <f>IF($B$36="",0,IF(Paramètres!$D$6="Full cat 3",VLOOKUP(Paramètres!$D$18,barèmescible,$F47+2,FALSE)*Paramètres!$D$12,IF(Paramètres!$D$6="Répartition",$B$38*VLOOKUP(Paramètres!$D$18,barèmescible,$F47+2,FALSE)*Paramètres!$D$12,0)))</f>
        <v>0</v>
      </c>
      <c r="K47" s="50">
        <f>IF(Paramètres!$D$20=1,'Match code-catégorie'!$K$2,IF(Paramètres!$D$21=1,'Match code-catégorie'!$K$3,ROUND(SUM(H47:J47),2)))</f>
        <v>2593.54</v>
      </c>
      <c r="L47" s="33">
        <v>37</v>
      </c>
      <c r="M47" s="50">
        <f>ROUND(((VLOOKUP($B$10,barèmesactuels,F47+2,FALSE)+$B$19*VLOOKUP($B$10,barèmesactuels,F47+2,FALSE)+Paramètres!$D$8*VLOOKUP($B$10,Foyer,F47+2,FALSE)+Paramètres!$D$9*VLOOKUP($B$10,Residence,F47+2,FALSE)+Paramètres!$D$10*VLOOKUP($B$10,Supplement,F47+2,FALSE)+Paramètres!$D$11*VLOOKUP($B$10,Complement,F47+2,FALSE)+VLOOKUP($B$15,'TPP-QPP'!$A$1:$C$4,3,FALSE))+$B$20),2)</f>
        <v>2460.1999999999998</v>
      </c>
      <c r="N47" s="50">
        <f>IF(Paramètres!$D$6="Full cat 1",VLOOKUP(Paramètres!$D$16,barèmescible,L47+2,FALSE),IF(Paramètres!$D$6="Répartition",$B$28*VLOOKUP(Paramètres!$D$16,barèmescible,L47+2,FALSE),0))</f>
        <v>2593.54</v>
      </c>
      <c r="O47" s="50">
        <f>IF($B$31="",0,IF(Paramètres!$D$6="Full cat 2",VLOOKUP(Paramètres!$D$17,barèmescible,$F47+2,FALSE),IF(Paramètres!$D$6="Répartition",$B$33*VLOOKUP(Paramètres!$D$17,barèmescible,$F47+2,FALSE),0)))</f>
        <v>0</v>
      </c>
      <c r="P47" s="50">
        <f>IF($B$36="",0,IF(Paramètres!$D$6="Full cat 3",VLOOKUP(Paramètres!$D$18,barèmescible,$F47+2,FALSE),IF(Paramètres!$D$6="Répartition",$B$38*VLOOKUP(Paramètres!$D$18,barèmescible,$F47+2,FALSE),0)))</f>
        <v>0</v>
      </c>
      <c r="Q47" s="50">
        <f t="shared" si="2"/>
        <v>2593.54</v>
      </c>
      <c r="R47" s="51">
        <f>IF(Paramètres!D57=1,'Match code-catégorie'!$K$2,IF(Paramètres!D58=1,'Match code-catégorie'!$K$3,ROUND(Q47*12/1976,4)))</f>
        <v>15.7502</v>
      </c>
    </row>
    <row r="48" spans="1:22" x14ac:dyDescent="0.2">
      <c r="E48" s="94"/>
      <c r="F48" s="33">
        <v>38</v>
      </c>
      <c r="G48" s="50">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2460.1999999999998</v>
      </c>
      <c r="H48" s="50">
        <f>IF(Paramètres!$D$6="Full cat 1",VLOOKUP(Paramètres!$D$16,barèmescible,F48+2,FALSE)*Paramètres!$D$12,IF(Paramètres!$D$6="Répartition",$B$28*VLOOKUP(Paramètres!$D$16,barèmescible,F48+2,FALSE)*Paramètres!$D$12,0))</f>
        <v>2593.54</v>
      </c>
      <c r="I48" s="50">
        <f>IF($B$31="",0,IF(Paramètres!$D$6="Full cat 2",VLOOKUP(Paramètres!$D$17,barèmescible,$F48+2,FALSE)*Paramètres!$D$12,IF(Paramètres!$D$6="Répartition",$B$33*VLOOKUP(Paramètres!$D$17,barèmescible,$F48+2,FALSE)*Paramètres!$D$12,0)))</f>
        <v>0</v>
      </c>
      <c r="J48" s="50">
        <f>IF($B$36="",0,IF(Paramètres!$D$6="Full cat 3",VLOOKUP(Paramètres!$D$18,barèmescible,$F48+2,FALSE)*Paramètres!$D$12,IF(Paramètres!$D$6="Répartition",$B$38*VLOOKUP(Paramètres!$D$18,barèmescible,$F48+2,FALSE)*Paramètres!$D$12,0)))</f>
        <v>0</v>
      </c>
      <c r="K48" s="50">
        <f>IF(Paramètres!$D$20=1,'Match code-catégorie'!$K$2,IF(Paramètres!$D$21=1,'Match code-catégorie'!$K$3,ROUND(SUM(H48:J48),2)))</f>
        <v>2593.54</v>
      </c>
      <c r="L48" s="33">
        <v>38</v>
      </c>
      <c r="M48" s="50">
        <f>ROUND(((VLOOKUP($B$10,barèmesactuels,F48+2,FALSE)+$B$19*VLOOKUP($B$10,barèmesactuels,F48+2,FALSE)+Paramètres!$D$8*VLOOKUP($B$10,Foyer,F48+2,FALSE)+Paramètres!$D$9*VLOOKUP($B$10,Residence,F48+2,FALSE)+Paramètres!$D$10*VLOOKUP($B$10,Supplement,F48+2,FALSE)+Paramètres!$D$11*VLOOKUP($B$10,Complement,F48+2,FALSE)+VLOOKUP($B$15,'TPP-QPP'!$A$1:$C$4,3,FALSE))+$B$20),2)</f>
        <v>2460.1999999999998</v>
      </c>
      <c r="N48" s="50">
        <f>IF(Paramètres!$D$6="Full cat 1",VLOOKUP(Paramètres!$D$16,barèmescible,L48+2,FALSE),IF(Paramètres!$D$6="Répartition",$B$28*VLOOKUP(Paramètres!$D$16,barèmescible,L48+2,FALSE),0))</f>
        <v>2593.54</v>
      </c>
      <c r="O48" s="50">
        <f>IF($B$31="",0,IF(Paramètres!$D$6="Full cat 2",VLOOKUP(Paramètres!$D$17,barèmescible,$F48+2,FALSE),IF(Paramètres!$D$6="Répartition",$B$33*VLOOKUP(Paramètres!$D$17,barèmescible,$F48+2,FALSE),0)))</f>
        <v>0</v>
      </c>
      <c r="P48" s="50">
        <f>IF($B$36="",0,IF(Paramètres!$D$6="Full cat 3",VLOOKUP(Paramètres!$D$18,barèmescible,$F48+2,FALSE),IF(Paramètres!$D$6="Répartition",$B$38*VLOOKUP(Paramètres!$D$18,barèmescible,$F48+2,FALSE),0)))</f>
        <v>0</v>
      </c>
      <c r="Q48" s="50">
        <f t="shared" si="2"/>
        <v>2593.54</v>
      </c>
      <c r="R48" s="51">
        <f>IF(Paramètres!D58=1,'Match code-catégorie'!$K$2,IF(Paramètres!D59=1,'Match code-catégorie'!$K$3,ROUND(Q48*12/1976,4)))</f>
        <v>15.7502</v>
      </c>
    </row>
    <row r="49" spans="1:18" x14ac:dyDescent="0.2">
      <c r="E49" s="94"/>
      <c r="F49" s="33">
        <v>39</v>
      </c>
      <c r="G49" s="50">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2460.1999999999998</v>
      </c>
      <c r="H49" s="50">
        <f>IF(Paramètres!$D$6="Full cat 1",VLOOKUP(Paramètres!$D$16,barèmescible,F49+2,FALSE)*Paramètres!$D$12,IF(Paramètres!$D$6="Répartition",$B$28*VLOOKUP(Paramètres!$D$16,barèmescible,F49+2,FALSE)*Paramètres!$D$12,0))</f>
        <v>2593.54</v>
      </c>
      <c r="I49" s="50">
        <f>IF($B$31="",0,IF(Paramètres!$D$6="Full cat 2",VLOOKUP(Paramètres!$D$17,barèmescible,$F49+2,FALSE)*Paramètres!$D$12,IF(Paramètres!$D$6="Répartition",$B$33*VLOOKUP(Paramètres!$D$17,barèmescible,$F49+2,FALSE)*Paramètres!$D$12,0)))</f>
        <v>0</v>
      </c>
      <c r="J49" s="50">
        <f>IF($B$36="",0,IF(Paramètres!$D$6="Full cat 3",VLOOKUP(Paramètres!$D$18,barèmescible,$F49+2,FALSE)*Paramètres!$D$12,IF(Paramètres!$D$6="Répartition",$B$38*VLOOKUP(Paramètres!$D$18,barèmescible,$F49+2,FALSE)*Paramètres!$D$12,0)))</f>
        <v>0</v>
      </c>
      <c r="K49" s="50">
        <f>IF(Paramètres!$D$20=1,'Match code-catégorie'!$K$2,IF(Paramètres!$D$21=1,'Match code-catégorie'!$K$3,ROUND(SUM(H49:J49),2)))</f>
        <v>2593.54</v>
      </c>
      <c r="L49" s="33">
        <v>39</v>
      </c>
      <c r="M49" s="50">
        <f>ROUND(((VLOOKUP($B$10,barèmesactuels,F49+2,FALSE)+$B$19*VLOOKUP($B$10,barèmesactuels,F49+2,FALSE)+Paramètres!$D$8*VLOOKUP($B$10,Foyer,F49+2,FALSE)+Paramètres!$D$9*VLOOKUP($B$10,Residence,F49+2,FALSE)+Paramètres!$D$10*VLOOKUP($B$10,Supplement,F49+2,FALSE)+Paramètres!$D$11*VLOOKUP($B$10,Complement,F49+2,FALSE)+VLOOKUP($B$15,'TPP-QPP'!$A$1:$C$4,3,FALSE))+$B$20),2)</f>
        <v>2460.1999999999998</v>
      </c>
      <c r="N49" s="50">
        <f>IF(Paramètres!$D$6="Full cat 1",VLOOKUP(Paramètres!$D$16,barèmescible,L49+2,FALSE),IF(Paramètres!$D$6="Répartition",$B$28*VLOOKUP(Paramètres!$D$16,barèmescible,L49+2,FALSE),0))</f>
        <v>2593.54</v>
      </c>
      <c r="O49" s="50">
        <f>IF($B$31="",0,IF(Paramètres!$D$6="Full cat 2",VLOOKUP(Paramètres!$D$17,barèmescible,$F49+2,FALSE),IF(Paramètres!$D$6="Répartition",$B$33*VLOOKUP(Paramètres!$D$17,barèmescible,$F49+2,FALSE),0)))</f>
        <v>0</v>
      </c>
      <c r="P49" s="50">
        <f>IF($B$36="",0,IF(Paramètres!$D$6="Full cat 3",VLOOKUP(Paramètres!$D$18,barèmescible,$F49+2,FALSE),IF(Paramètres!$D$6="Répartition",$B$38*VLOOKUP(Paramètres!$D$18,barèmescible,$F49+2,FALSE),0)))</f>
        <v>0</v>
      </c>
      <c r="Q49" s="50">
        <f t="shared" si="2"/>
        <v>2593.54</v>
      </c>
      <c r="R49" s="51">
        <f>IF(Paramètres!D59=1,'Match code-catégorie'!$K$2,IF(Paramètres!D60=1,'Match code-catégorie'!$K$3,ROUND(Q49*12/1976,4)))</f>
        <v>15.7502</v>
      </c>
    </row>
    <row r="50" spans="1:18" x14ac:dyDescent="0.2">
      <c r="A50" s="40"/>
      <c r="E50" s="94"/>
      <c r="F50" s="33">
        <v>40</v>
      </c>
      <c r="G50" s="50">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2460.1999999999998</v>
      </c>
      <c r="H50" s="50">
        <f>IF(Paramètres!$D$6="Full cat 1",VLOOKUP(Paramètres!$D$16,barèmescible,F50+2,FALSE)*Paramètres!$D$12,IF(Paramètres!$D$6="Répartition",$B$28*VLOOKUP(Paramètres!$D$16,barèmescible,F50+2,FALSE)*Paramètres!$D$12,0))</f>
        <v>2593.54</v>
      </c>
      <c r="I50" s="50">
        <f>IF($B$31="",0,IF(Paramètres!$D$6="Full cat 2",VLOOKUP(Paramètres!$D$17,barèmescible,$F50+2,FALSE)*Paramètres!$D$12,IF(Paramètres!$D$6="Répartition",$B$33*VLOOKUP(Paramètres!$D$17,barèmescible,$F50+2,FALSE)*Paramètres!$D$12,0)))</f>
        <v>0</v>
      </c>
      <c r="J50" s="50">
        <f>IF($B$36="",0,IF(Paramètres!$D$6="Full cat 3",VLOOKUP(Paramètres!$D$18,barèmescible,$F50+2,FALSE)*Paramètres!$D$12,IF(Paramètres!$D$6="Répartition",$B$38*VLOOKUP(Paramètres!$D$18,barèmescible,$F50+2,FALSE)*Paramètres!$D$12,0)))</f>
        <v>0</v>
      </c>
      <c r="K50" s="50">
        <f>IF(Paramètres!$D$20=1,'Match code-catégorie'!$K$2,IF(Paramètres!$D$21=1,'Match code-catégorie'!$K$3,ROUND(SUM(H50:J50),2)))</f>
        <v>2593.54</v>
      </c>
      <c r="L50" s="33">
        <v>40</v>
      </c>
      <c r="M50" s="50">
        <f>ROUND(((VLOOKUP($B$10,barèmesactuels,F50+2,FALSE)+$B$19*VLOOKUP($B$10,barèmesactuels,F50+2,FALSE)+Paramètres!$D$8*VLOOKUP($B$10,Foyer,F50+2,FALSE)+Paramètres!$D$9*VLOOKUP($B$10,Residence,F50+2,FALSE)+Paramètres!$D$10*VLOOKUP($B$10,Supplement,F50+2,FALSE)+Paramètres!$D$11*VLOOKUP($B$10,Complement,F50+2,FALSE)+VLOOKUP($B$15,'TPP-QPP'!$A$1:$C$4,3,FALSE))+$B$20),2)</f>
        <v>2460.1999999999998</v>
      </c>
      <c r="N50" s="50">
        <f>IF(Paramètres!$D$6="Full cat 1",VLOOKUP(Paramètres!$D$16,barèmescible,L50+2,FALSE),IF(Paramètres!$D$6="Répartition",$B$28*VLOOKUP(Paramètres!$D$16,barèmescible,L50+2,FALSE),0))</f>
        <v>2593.54</v>
      </c>
      <c r="O50" s="50">
        <f>IF($B$31="",0,IF(Paramètres!$D$6="Full cat 2",VLOOKUP(Paramètres!$D$17,barèmescible,$F50+2,FALSE),IF(Paramètres!$D$6="Répartition",$B$33*VLOOKUP(Paramètres!$D$17,barèmescible,$F50+2,FALSE),0)))</f>
        <v>0</v>
      </c>
      <c r="P50" s="50">
        <f>IF($B$36="",0,IF(Paramètres!$D$6="Full cat 3",VLOOKUP(Paramètres!$D$18,barèmescible,$F50+2,FALSE),IF(Paramètres!$D$6="Répartition",$B$38*VLOOKUP(Paramètres!$D$18,barèmescible,$F50+2,FALSE),0)))</f>
        <v>0</v>
      </c>
      <c r="Q50" s="50">
        <f t="shared" si="2"/>
        <v>2593.54</v>
      </c>
      <c r="R50" s="51">
        <f>IF(Paramètres!D60=1,'Match code-catégorie'!$K$2,IF(Paramètres!D61=1,'Match code-catégorie'!$K$3,ROUND(Q50*12/1976,4)))</f>
        <v>15.7502</v>
      </c>
    </row>
    <row r="51" spans="1:18" x14ac:dyDescent="0.2">
      <c r="E51" s="94"/>
      <c r="F51" s="33">
        <v>41</v>
      </c>
      <c r="G51" s="50">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2460.1999999999998</v>
      </c>
      <c r="H51" s="50">
        <f>IF(Paramètres!$D$6="Full cat 1",VLOOKUP(Paramètres!$D$16,barèmescible,F51+2,FALSE)*Paramètres!$D$12,IF(Paramètres!$D$6="Répartition",$B$28*VLOOKUP(Paramètres!$D$16,barèmescible,F51+2,FALSE)*Paramètres!$D$12,0))</f>
        <v>2593.54</v>
      </c>
      <c r="I51" s="50">
        <f>IF($B$31="",0,IF(Paramètres!$D$6="Full cat 2",VLOOKUP(Paramètres!$D$17,barèmescible,$F51+2,FALSE)*Paramètres!$D$12,IF(Paramètres!$D$6="Répartition",$B$33*VLOOKUP(Paramètres!$D$17,barèmescible,$F51+2,FALSE)*Paramètres!$D$12,0)))</f>
        <v>0</v>
      </c>
      <c r="J51" s="50">
        <f>IF($B$36="",0,IF(Paramètres!$D$6="Full cat 3",VLOOKUP(Paramètres!$D$18,barèmescible,$F51+2,FALSE)*Paramètres!$D$12,IF(Paramètres!$D$6="Répartition",$B$38*VLOOKUP(Paramètres!$D$18,barèmescible,$F51+2,FALSE)*Paramètres!$D$12,0)))</f>
        <v>0</v>
      </c>
      <c r="K51" s="50">
        <f>IF(Paramètres!$D$20=1,'Match code-catégorie'!$K$2,IF(Paramètres!$D$21=1,'Match code-catégorie'!$K$3,ROUND(SUM(H51:J51),2)))</f>
        <v>2593.54</v>
      </c>
      <c r="L51" s="33">
        <v>41</v>
      </c>
      <c r="M51" s="50">
        <f>ROUND(((VLOOKUP($B$10,barèmesactuels,F51+2,FALSE)+$B$19*VLOOKUP($B$10,barèmesactuels,F51+2,FALSE)+Paramètres!$D$8*VLOOKUP($B$10,Foyer,F51+2,FALSE)+Paramètres!$D$9*VLOOKUP($B$10,Residence,F51+2,FALSE)+Paramètres!$D$10*VLOOKUP($B$10,Supplement,F51+2,FALSE)+Paramètres!$D$11*VLOOKUP($B$10,Complement,F51+2,FALSE)+VLOOKUP($B$15,'TPP-QPP'!$A$1:$C$4,3,FALSE))+$B$20),2)</f>
        <v>2460.1999999999998</v>
      </c>
      <c r="N51" s="50">
        <f>IF(Paramètres!$D$6="Full cat 1",VLOOKUP(Paramètres!$D$16,barèmescible,L51+2,FALSE),IF(Paramètres!$D$6="Répartition",$B$28*VLOOKUP(Paramètres!$D$16,barèmescible,L51+2,FALSE),0))</f>
        <v>2593.54</v>
      </c>
      <c r="O51" s="50">
        <f>IF($B$31="",0,IF(Paramètres!$D$6="Full cat 2",VLOOKUP(Paramètres!$D$17,barèmescible,$F51+2,FALSE),IF(Paramètres!$D$6="Répartition",$B$33*VLOOKUP(Paramètres!$D$17,barèmescible,$F51+2,FALSE),0)))</f>
        <v>0</v>
      </c>
      <c r="P51" s="50">
        <f>IF($B$36="",0,IF(Paramètres!$D$6="Full cat 3",VLOOKUP(Paramètres!$D$18,barèmescible,$F51+2,FALSE),IF(Paramètres!$D$6="Répartition",$B$38*VLOOKUP(Paramètres!$D$18,barèmescible,$F51+2,FALSE),0)))</f>
        <v>0</v>
      </c>
      <c r="Q51" s="50">
        <f t="shared" si="2"/>
        <v>2593.54</v>
      </c>
      <c r="R51" s="51">
        <f>IF(Paramètres!D61=1,'Match code-catégorie'!$K$2,IF(Paramètres!D62=1,'Match code-catégorie'!$K$3,ROUND(Q51*12/1976,4)))</f>
        <v>15.7502</v>
      </c>
    </row>
    <row r="52" spans="1:18" x14ac:dyDescent="0.2">
      <c r="E52" s="94"/>
      <c r="F52" s="33">
        <v>42</v>
      </c>
      <c r="G52" s="50">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2460.1999999999998</v>
      </c>
      <c r="H52" s="50">
        <f>IF(Paramètres!$D$6="Full cat 1",VLOOKUP(Paramètres!$D$16,barèmescible,F52+2,FALSE)*Paramètres!$D$12,IF(Paramètres!$D$6="Répartition",$B$28*VLOOKUP(Paramètres!$D$16,barèmescible,F52+2,FALSE)*Paramètres!$D$12,0))</f>
        <v>2593.54</v>
      </c>
      <c r="I52" s="50">
        <f>IF($B$31="",0,IF(Paramètres!$D$6="Full cat 2",VLOOKUP(Paramètres!$D$17,barèmescible,$F52+2,FALSE)*Paramètres!$D$12,IF(Paramètres!$D$6="Répartition",$B$33*VLOOKUP(Paramètres!$D$17,barèmescible,$F52+2,FALSE)*Paramètres!$D$12,0)))</f>
        <v>0</v>
      </c>
      <c r="J52" s="50">
        <f>IF($B$36="",0,IF(Paramètres!$D$6="Full cat 3",VLOOKUP(Paramètres!$D$18,barèmescible,$F52+2,FALSE)*Paramètres!$D$12,IF(Paramètres!$D$6="Répartition",$B$38*VLOOKUP(Paramètres!$D$18,barèmescible,$F52+2,FALSE)*Paramètres!$D$12,0)))</f>
        <v>0</v>
      </c>
      <c r="K52" s="50">
        <f>IF(Paramètres!$D$20=1,'Match code-catégorie'!$K$2,IF(Paramètres!$D$21=1,'Match code-catégorie'!$K$3,ROUND(SUM(H52:J52),2)))</f>
        <v>2593.54</v>
      </c>
      <c r="L52" s="33">
        <v>42</v>
      </c>
      <c r="M52" s="50">
        <f>ROUND(((VLOOKUP($B$10,barèmesactuels,F52+2,FALSE)+$B$19*VLOOKUP($B$10,barèmesactuels,F52+2,FALSE)+Paramètres!$D$8*VLOOKUP($B$10,Foyer,F52+2,FALSE)+Paramètres!$D$9*VLOOKUP($B$10,Residence,F52+2,FALSE)+Paramètres!$D$10*VLOOKUP($B$10,Supplement,F52+2,FALSE)+Paramètres!$D$11*VLOOKUP($B$10,Complement,F52+2,FALSE)+VLOOKUP($B$15,'TPP-QPP'!$A$1:$C$4,3,FALSE))+$B$20),2)</f>
        <v>2460.1999999999998</v>
      </c>
      <c r="N52" s="50">
        <f>IF(Paramètres!$D$6="Full cat 1",VLOOKUP(Paramètres!$D$16,barèmescible,L52+2,FALSE),IF(Paramètres!$D$6="Répartition",$B$28*VLOOKUP(Paramètres!$D$16,barèmescible,L52+2,FALSE),0))</f>
        <v>2593.54</v>
      </c>
      <c r="O52" s="50">
        <f>IF($B$31="",0,IF(Paramètres!$D$6="Full cat 2",VLOOKUP(Paramètres!$D$17,barèmescible,$F52+2,FALSE),IF(Paramètres!$D$6="Répartition",$B$33*VLOOKUP(Paramètres!$D$17,barèmescible,$F52+2,FALSE),0)))</f>
        <v>0</v>
      </c>
      <c r="P52" s="50">
        <f>IF($B$36="",0,IF(Paramètres!$D$6="Full cat 3",VLOOKUP(Paramètres!$D$18,barèmescible,$F52+2,FALSE),IF(Paramètres!$D$6="Répartition",$B$38*VLOOKUP(Paramètres!$D$18,barèmescible,$F52+2,FALSE),0)))</f>
        <v>0</v>
      </c>
      <c r="Q52" s="50">
        <f t="shared" si="2"/>
        <v>2593.54</v>
      </c>
      <c r="R52" s="51">
        <f>IF(Paramètres!D62=1,'Match code-catégorie'!$K$2,IF(Paramètres!D63=1,'Match code-catégorie'!$K$3,ROUND(Q52*12/1976,4)))</f>
        <v>15.7502</v>
      </c>
    </row>
    <row r="53" spans="1:18" x14ac:dyDescent="0.2">
      <c r="E53" s="94"/>
      <c r="F53" s="33">
        <v>43</v>
      </c>
      <c r="G53" s="50">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2460.1999999999998</v>
      </c>
      <c r="H53" s="50">
        <f>IF(Paramètres!$D$6="Full cat 1",VLOOKUP(Paramètres!$D$16,barèmescible,F53+2,FALSE)*Paramètres!$D$12,IF(Paramètres!$D$6="Répartition",$B$28*VLOOKUP(Paramètres!$D$16,barèmescible,F53+2,FALSE)*Paramètres!$D$12,0))</f>
        <v>2593.54</v>
      </c>
      <c r="I53" s="50">
        <f>IF($B$31="",0,IF(Paramètres!$D$6="Full cat 2",VLOOKUP(Paramètres!$D$17,barèmescible,$F53+2,FALSE)*Paramètres!$D$12,IF(Paramètres!$D$6="Répartition",$B$33*VLOOKUP(Paramètres!$D$17,barèmescible,$F53+2,FALSE)*Paramètres!$D$12,0)))</f>
        <v>0</v>
      </c>
      <c r="J53" s="50">
        <f>IF($B$36="",0,IF(Paramètres!$D$6="Full cat 3",VLOOKUP(Paramètres!$D$18,barèmescible,$F53+2,FALSE)*Paramètres!$D$12,IF(Paramètres!$D$6="Répartition",$B$38*VLOOKUP(Paramètres!$D$18,barèmescible,$F53+2,FALSE)*Paramètres!$D$12,0)))</f>
        <v>0</v>
      </c>
      <c r="K53" s="50">
        <f>IF(Paramètres!$D$20=1,'Match code-catégorie'!$K$2,IF(Paramètres!$D$21=1,'Match code-catégorie'!$K$3,ROUND(SUM(H53:J53),2)))</f>
        <v>2593.54</v>
      </c>
      <c r="L53" s="33">
        <v>43</v>
      </c>
      <c r="M53" s="50">
        <f>ROUND(((VLOOKUP($B$10,barèmesactuels,F53+2,FALSE)+$B$19*VLOOKUP($B$10,barèmesactuels,F53+2,FALSE)+Paramètres!$D$8*VLOOKUP($B$10,Foyer,F53+2,FALSE)+Paramètres!$D$9*VLOOKUP($B$10,Residence,F53+2,FALSE)+Paramètres!$D$10*VLOOKUP($B$10,Supplement,F53+2,FALSE)+Paramètres!$D$11*VLOOKUP($B$10,Complement,F53+2,FALSE)+VLOOKUP($B$15,'TPP-QPP'!$A$1:$C$4,3,FALSE))+$B$20),2)</f>
        <v>2460.1999999999998</v>
      </c>
      <c r="N53" s="50">
        <f>IF(Paramètres!$D$6="Full cat 1",VLOOKUP(Paramètres!$D$16,barèmescible,L53+2,FALSE),IF(Paramètres!$D$6="Répartition",$B$28*VLOOKUP(Paramètres!$D$16,barèmescible,L53+2,FALSE),0))</f>
        <v>2593.54</v>
      </c>
      <c r="O53" s="50">
        <f>IF($B$31="",0,IF(Paramètres!$D$6="Full cat 2",VLOOKUP(Paramètres!$D$17,barèmescible,$F53+2,FALSE),IF(Paramètres!$D$6="Répartition",$B$33*VLOOKUP(Paramètres!$D$17,barèmescible,$F53+2,FALSE),0)))</f>
        <v>0</v>
      </c>
      <c r="P53" s="50">
        <f>IF($B$36="",0,IF(Paramètres!$D$6="Full cat 3",VLOOKUP(Paramètres!$D$18,barèmescible,$F53+2,FALSE),IF(Paramètres!$D$6="Répartition",$B$38*VLOOKUP(Paramètres!$D$18,barèmescible,$F53+2,FALSE),0)))</f>
        <v>0</v>
      </c>
      <c r="Q53" s="50">
        <f t="shared" si="2"/>
        <v>2593.54</v>
      </c>
      <c r="R53" s="51">
        <f>IF(Paramètres!D63=1,'Match code-catégorie'!$K$2,IF(Paramètres!D64=1,'Match code-catégorie'!$K$3,ROUND(Q53*12/1976,4)))</f>
        <v>15.7502</v>
      </c>
    </row>
    <row r="54" spans="1:18" x14ac:dyDescent="0.2">
      <c r="E54" s="94"/>
      <c r="F54" s="33">
        <v>44</v>
      </c>
      <c r="G54" s="50">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2460.1999999999998</v>
      </c>
      <c r="H54" s="50">
        <f>IF(Paramètres!$D$6="Full cat 1",VLOOKUP(Paramètres!$D$16,barèmescible,F54+2,FALSE)*Paramètres!$D$12,IF(Paramètres!$D$6="Répartition",$B$28*VLOOKUP(Paramètres!$D$16,barèmescible,F54+2,FALSE)*Paramètres!$D$12,0))</f>
        <v>2593.54</v>
      </c>
      <c r="I54" s="50">
        <f>IF($B$31="",0,IF(Paramètres!$D$6="Full cat 2",VLOOKUP(Paramètres!$D$17,barèmescible,$F54+2,FALSE)*Paramètres!$D$12,IF(Paramètres!$D$6="Répartition",$B$33*VLOOKUP(Paramètres!$D$17,barèmescible,$F54+2,FALSE)*Paramètres!$D$12,0)))</f>
        <v>0</v>
      </c>
      <c r="J54" s="50">
        <f>IF($B$36="",0,IF(Paramètres!$D$6="Full cat 3",VLOOKUP(Paramètres!$D$18,barèmescible,$F54+2,FALSE)*Paramètres!$D$12,IF(Paramètres!$D$6="Répartition",$B$38*VLOOKUP(Paramètres!$D$18,barèmescible,$F54+2,FALSE)*Paramètres!$D$12,0)))</f>
        <v>0</v>
      </c>
      <c r="K54" s="50">
        <f>IF(Paramètres!$D$20=1,'Match code-catégorie'!$K$2,IF(Paramètres!$D$21=1,'Match code-catégorie'!$K$3,ROUND(SUM(H54:J54),2)))</f>
        <v>2593.54</v>
      </c>
      <c r="L54" s="33">
        <v>44</v>
      </c>
      <c r="M54" s="50">
        <f>ROUND(((VLOOKUP($B$10,barèmesactuels,F54+2,FALSE)+$B$19*VLOOKUP($B$10,barèmesactuels,F54+2,FALSE)+Paramètres!$D$8*VLOOKUP($B$10,Foyer,F54+2,FALSE)+Paramètres!$D$9*VLOOKUP($B$10,Residence,F54+2,FALSE)+Paramètres!$D$10*VLOOKUP($B$10,Supplement,F54+2,FALSE)+Paramètres!$D$11*VLOOKUP($B$10,Complement,F54+2,FALSE)+VLOOKUP($B$15,'TPP-QPP'!$A$1:$C$4,3,FALSE))+$B$20),2)</f>
        <v>2460.1999999999998</v>
      </c>
      <c r="N54" s="50">
        <f>IF(Paramètres!$D$6="Full cat 1",VLOOKUP(Paramètres!$D$16,barèmescible,L54+2,FALSE),IF(Paramètres!$D$6="Répartition",$B$28*VLOOKUP(Paramètres!$D$16,barèmescible,L54+2,FALSE),0))</f>
        <v>2593.54</v>
      </c>
      <c r="O54" s="50">
        <f>IF($B$31="",0,IF(Paramètres!$D$6="Full cat 2",VLOOKUP(Paramètres!$D$17,barèmescible,$F54+2,FALSE),IF(Paramètres!$D$6="Répartition",$B$33*VLOOKUP(Paramètres!$D$17,barèmescible,$F54+2,FALSE),0)))</f>
        <v>0</v>
      </c>
      <c r="P54" s="50">
        <f>IF($B$36="",0,IF(Paramètres!$D$6="Full cat 3",VLOOKUP(Paramètres!$D$18,barèmescible,$F54+2,FALSE),IF(Paramètres!$D$6="Répartition",$B$38*VLOOKUP(Paramètres!$D$18,barèmescible,$F54+2,FALSE),0)))</f>
        <v>0</v>
      </c>
      <c r="Q54" s="50">
        <f t="shared" si="2"/>
        <v>2593.54</v>
      </c>
      <c r="R54" s="51">
        <f>IF(Paramètres!D64=1,'Match code-catégorie'!$K$2,IF(Paramètres!D65=1,'Match code-catégorie'!$K$3,ROUND(Q54*12/1976,4)))</f>
        <v>15.7502</v>
      </c>
    </row>
    <row r="55" spans="1:18" x14ac:dyDescent="0.2">
      <c r="E55" s="94"/>
      <c r="F55" s="33">
        <v>45</v>
      </c>
      <c r="G55" s="50">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2460.1999999999998</v>
      </c>
      <c r="H55" s="50">
        <f>IF(Paramètres!$D$6="Full cat 1",VLOOKUP(Paramètres!$D$16,barèmescible,F55+2,FALSE)*Paramètres!$D$12,IF(Paramètres!$D$6="Répartition",$B$28*VLOOKUP(Paramètres!$D$16,barèmescible,F55+2,FALSE)*Paramètres!$D$12,0))</f>
        <v>2593.54</v>
      </c>
      <c r="I55" s="50">
        <f>IF($B$31="",0,IF(Paramètres!$D$6="Full cat 2",VLOOKUP(Paramètres!$D$17,barèmescible,$F55+2,FALSE)*Paramètres!$D$12,IF(Paramètres!$D$6="Répartition",$B$33*VLOOKUP(Paramètres!$D$17,barèmescible,$F55+2,FALSE)*Paramètres!$D$12,0)))</f>
        <v>0</v>
      </c>
      <c r="J55" s="50">
        <f>IF($B$36="",0,IF(Paramètres!$D$6="Full cat 3",VLOOKUP(Paramètres!$D$18,barèmescible,$F55+2,FALSE)*Paramètres!$D$12,IF(Paramètres!$D$6="Répartition",$B$38*VLOOKUP(Paramètres!$D$18,barèmescible,$F55+2,FALSE)*Paramètres!$D$12,0)))</f>
        <v>0</v>
      </c>
      <c r="K55" s="50">
        <f>IF(Paramètres!$D$20=1,'Match code-catégorie'!$K$2,IF(Paramètres!$D$21=1,'Match code-catégorie'!$K$3,ROUND(SUM(H55:J55),2)))</f>
        <v>2593.54</v>
      </c>
      <c r="L55" s="33">
        <v>45</v>
      </c>
      <c r="M55" s="50">
        <f>ROUND(((VLOOKUP($B$10,barèmesactuels,F55+2,FALSE)+$B$19*VLOOKUP($B$10,barèmesactuels,F55+2,FALSE)+Paramètres!$D$8*VLOOKUP($B$10,Foyer,F55+2,FALSE)+Paramètres!$D$9*VLOOKUP($B$10,Residence,F55+2,FALSE)+Paramètres!$D$10*VLOOKUP($B$10,Supplement,F55+2,FALSE)+Paramètres!$D$11*VLOOKUP($B$10,Complement,F55+2,FALSE)+VLOOKUP($B$15,'TPP-QPP'!$A$1:$C$4,3,FALSE))+$B$20),2)</f>
        <v>2460.1999999999998</v>
      </c>
      <c r="N55" s="50">
        <f>IF(Paramètres!$D$6="Full cat 1",VLOOKUP(Paramètres!$D$16,barèmescible,L55+2,FALSE),IF(Paramètres!$D$6="Répartition",$B$28*VLOOKUP(Paramètres!$D$16,barèmescible,L55+2,FALSE),0))</f>
        <v>2593.54</v>
      </c>
      <c r="O55" s="50">
        <f>IF($B$31="",0,IF(Paramètres!$D$6="Full cat 2",VLOOKUP(Paramètres!$D$17,barèmescible,$F55+2,FALSE),IF(Paramètres!$D$6="Répartition",$B$33*VLOOKUP(Paramètres!$D$17,barèmescible,$F55+2,FALSE),0)))</f>
        <v>0</v>
      </c>
      <c r="P55" s="50">
        <f>IF($B$36="",0,IF(Paramètres!$D$6="Full cat 3",VLOOKUP(Paramètres!$D$18,barèmescible,$F55+2,FALSE),IF(Paramètres!$D$6="Répartition",$B$38*VLOOKUP(Paramètres!$D$18,barèmescible,$F55+2,FALSE),0)))</f>
        <v>0</v>
      </c>
      <c r="Q55" s="50">
        <f t="shared" si="2"/>
        <v>2593.54</v>
      </c>
      <c r="R55" s="51">
        <f>IF(Paramètres!D65=1,'Match code-catégorie'!$K$2,IF(Paramètres!D66=1,'Match code-catégorie'!$K$3,ROUND(Q55*12/1976,4)))</f>
        <v>15.7502</v>
      </c>
    </row>
  </sheetData>
  <mergeCells count="10">
    <mergeCell ref="A2:B2"/>
    <mergeCell ref="R8:R9"/>
    <mergeCell ref="H8:J8"/>
    <mergeCell ref="K8:K9"/>
    <mergeCell ref="A41:A42"/>
    <mergeCell ref="M8:M9"/>
    <mergeCell ref="N8:P8"/>
    <mergeCell ref="Q8:Q9"/>
    <mergeCell ref="E10:E55"/>
    <mergeCell ref="G8:G9"/>
  </mergeCells>
  <conditionalFormatting sqref="C29 A41:B41">
    <cfRule type="containsText" dxfId="9" priority="14" operator="containsText" text="La somme de B28, B33 et B38 doit être égale à 100%">
      <formula>NOT(ISERROR(SEARCH("La somme de B28, B33 et B38 doit être égale à 100%",A29)))</formula>
    </cfRule>
  </conditionalFormatting>
  <conditionalFormatting sqref="A29">
    <cfRule type="expression" dxfId="8" priority="12">
      <formula>$B$26&lt;&gt;"manquant"</formula>
    </cfRule>
  </conditionalFormatting>
  <conditionalFormatting sqref="B29">
    <cfRule type="expression" dxfId="7" priority="11">
      <formula>$B$26&lt;&gt;"Manquant"</formula>
    </cfRule>
  </conditionalFormatting>
  <conditionalFormatting sqref="A24:B24">
    <cfRule type="expression" dxfId="6" priority="10">
      <formula>$B$22=FALSE</formula>
    </cfRule>
  </conditionalFormatting>
  <conditionalFormatting sqref="B39">
    <cfRule type="expression" dxfId="5" priority="6">
      <formula>$B$36&lt;&gt;"Manquant"</formula>
    </cfRule>
  </conditionalFormatting>
  <conditionalFormatting sqref="A34">
    <cfRule type="expression" dxfId="4" priority="5">
      <formula>$B$31&lt;&gt;"manquant"</formula>
    </cfRule>
  </conditionalFormatting>
  <conditionalFormatting sqref="B34">
    <cfRule type="expression" dxfId="3" priority="4">
      <formula>$B$31&lt;&gt;"Manquant"</formula>
    </cfRule>
  </conditionalFormatting>
  <conditionalFormatting sqref="A39">
    <cfRule type="expression" dxfId="2" priority="3">
      <formula>$B$36&lt;&gt;"manquant"</formula>
    </cfRule>
  </conditionalFormatting>
  <conditionalFormatting sqref="A6">
    <cfRule type="expression" dxfId="1" priority="2">
      <formula>$B$5="Privés fédéraux"</formula>
    </cfRule>
  </conditionalFormatting>
  <conditionalFormatting sqref="B6">
    <cfRule type="expression" dxfId="0" priority="1">
      <formula>$B$5="Privés fédéraux"</formula>
    </cfRule>
  </conditionalFormatting>
  <dataValidations count="10">
    <dataValidation type="list" allowBlank="1" showInputMessage="1" showErrorMessage="1" sqref="B10" xr:uid="{00000000-0002-0000-0900-000000000000}">
      <formula1>baract</formula1>
    </dataValidation>
    <dataValidation type="list" allowBlank="1" showInputMessage="1" showErrorMessage="1" sqref="B11:B14" xr:uid="{00000000-0002-0000-0900-000001000000}">
      <formula1>ouinon</formula1>
    </dataValidation>
    <dataValidation type="list" allowBlank="1" showInputMessage="1" showErrorMessage="1" sqref="B15" xr:uid="{00000000-0002-0000-0900-000002000000}">
      <formula1>TPPQPP</formula1>
    </dataValidation>
    <dataValidation type="custom" allowBlank="1" showInputMessage="1" showErrorMessage="1" error="La somme des cellules B16, B19 et B22 doit être égale à 100%" sqref="C26:D26" xr:uid="{00000000-0002-0000-0900-000003000000}">
      <formula1>TRUE</formula1>
    </dataValidation>
    <dataValidation errorStyle="warning" allowBlank="1" showInputMessage="1" showErrorMessage="1" error="Blabla" sqref="B28" xr:uid="{00000000-0002-0000-0900-000004000000}"/>
    <dataValidation errorStyle="warning" allowBlank="1" showInputMessage="1" showErrorMessage="1" error="Blabla2" sqref="B33" xr:uid="{00000000-0002-0000-0900-000005000000}"/>
    <dataValidation errorStyle="warning" allowBlank="1" showInputMessage="1" showErrorMessage="1" error="blabla3" sqref="B38" xr:uid="{00000000-0002-0000-0900-000006000000}"/>
    <dataValidation type="list" allowBlank="1" showInputMessage="1" showErrorMessage="1" sqref="B5" xr:uid="{00000000-0002-0000-0900-000007000000}">
      <formula1>secteur</formula1>
    </dataValidation>
    <dataValidation type="list" allowBlank="1" showInputMessage="1" showErrorMessage="1" sqref="B26 B31 B36" xr:uid="{00000000-0002-0000-0900-000008000000}">
      <formula1>code</formula1>
    </dataValidation>
    <dataValidation type="list" allowBlank="1" showInputMessage="1" showErrorMessage="1" sqref="B24" xr:uid="{00000000-0002-0000-0900-000009000000}">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A000000}">
          <x14:formula1>
            <xm:f>'Barèmes-cible'!$A$6:$A$23</xm:f>
          </x14:formula1>
          <xm:sqref>B29 B34 B39</xm:sqref>
        </x14:dataValidation>
        <x14:dataValidation type="list" allowBlank="1" showInputMessage="1" showErrorMessage="1" xr:uid="{00000000-0002-0000-0900-00000B000000}">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defaultRowHeight="12.75" x14ac:dyDescent="0.2"/>
  <cols>
    <col min="1" max="1" width="5.5703125" customWidth="1"/>
    <col min="2" max="2" width="10.85546875" customWidth="1"/>
  </cols>
  <sheetData>
    <row r="2" spans="1:2" ht="38.25" x14ac:dyDescent="0.2">
      <c r="A2" s="33"/>
      <c r="B2" s="82" t="s">
        <v>375</v>
      </c>
    </row>
    <row r="3" spans="1:2" x14ac:dyDescent="0.2">
      <c r="A3" s="33">
        <v>0</v>
      </c>
      <c r="B3" s="49"/>
    </row>
    <row r="4" spans="1:2" x14ac:dyDescent="0.2">
      <c r="A4" s="33">
        <v>1</v>
      </c>
      <c r="B4" s="49"/>
    </row>
    <row r="5" spans="1:2" x14ac:dyDescent="0.2">
      <c r="A5" s="33">
        <v>2</v>
      </c>
      <c r="B5" s="49"/>
    </row>
    <row r="6" spans="1:2" x14ac:dyDescent="0.2">
      <c r="A6" s="33">
        <v>3</v>
      </c>
      <c r="B6" s="49"/>
    </row>
    <row r="7" spans="1:2" x14ac:dyDescent="0.2">
      <c r="A7" s="33">
        <v>4</v>
      </c>
      <c r="B7" s="49"/>
    </row>
    <row r="8" spans="1:2" x14ac:dyDescent="0.2">
      <c r="A8" s="33">
        <v>5</v>
      </c>
      <c r="B8" s="49"/>
    </row>
    <row r="9" spans="1:2" x14ac:dyDescent="0.2">
      <c r="A9" s="33">
        <v>6</v>
      </c>
      <c r="B9" s="49"/>
    </row>
    <row r="10" spans="1:2" x14ac:dyDescent="0.2">
      <c r="A10" s="33">
        <v>7</v>
      </c>
      <c r="B10" s="49"/>
    </row>
    <row r="11" spans="1:2" x14ac:dyDescent="0.2">
      <c r="A11" s="33">
        <v>8</v>
      </c>
      <c r="B11" s="49"/>
    </row>
    <row r="12" spans="1:2" x14ac:dyDescent="0.2">
      <c r="A12" s="33">
        <v>9</v>
      </c>
      <c r="B12" s="49"/>
    </row>
    <row r="13" spans="1:2" x14ac:dyDescent="0.2">
      <c r="A13" s="33">
        <v>10</v>
      </c>
      <c r="B13" s="49"/>
    </row>
    <row r="14" spans="1:2" x14ac:dyDescent="0.2">
      <c r="A14" s="33">
        <v>11</v>
      </c>
      <c r="B14" s="49"/>
    </row>
    <row r="15" spans="1:2" x14ac:dyDescent="0.2">
      <c r="A15" s="33">
        <v>12</v>
      </c>
      <c r="B15" s="49"/>
    </row>
    <row r="16" spans="1:2" x14ac:dyDescent="0.2">
      <c r="A16" s="33">
        <v>13</v>
      </c>
      <c r="B16" s="49"/>
    </row>
    <row r="17" spans="1:2" x14ac:dyDescent="0.2">
      <c r="A17" s="33">
        <v>14</v>
      </c>
      <c r="B17" s="49"/>
    </row>
    <row r="18" spans="1:2" x14ac:dyDescent="0.2">
      <c r="A18" s="33">
        <v>15</v>
      </c>
      <c r="B18" s="49"/>
    </row>
    <row r="19" spans="1:2" x14ac:dyDescent="0.2">
      <c r="A19" s="33">
        <v>16</v>
      </c>
      <c r="B19" s="49"/>
    </row>
    <row r="20" spans="1:2" x14ac:dyDescent="0.2">
      <c r="A20" s="33">
        <v>17</v>
      </c>
      <c r="B20" s="49"/>
    </row>
    <row r="21" spans="1:2" x14ac:dyDescent="0.2">
      <c r="A21" s="33">
        <v>18</v>
      </c>
      <c r="B21" s="49"/>
    </row>
    <row r="22" spans="1:2" x14ac:dyDescent="0.2">
      <c r="A22" s="33">
        <v>19</v>
      </c>
      <c r="B22" s="49"/>
    </row>
    <row r="23" spans="1:2" x14ac:dyDescent="0.2">
      <c r="A23" s="33">
        <v>20</v>
      </c>
      <c r="B23" s="49"/>
    </row>
    <row r="24" spans="1:2" x14ac:dyDescent="0.2">
      <c r="A24" s="33">
        <v>21</v>
      </c>
      <c r="B24" s="49"/>
    </row>
    <row r="25" spans="1:2" x14ac:dyDescent="0.2">
      <c r="A25" s="33">
        <v>22</v>
      </c>
      <c r="B25" s="49"/>
    </row>
    <row r="26" spans="1:2" x14ac:dyDescent="0.2">
      <c r="A26" s="33">
        <v>23</v>
      </c>
      <c r="B26" s="49"/>
    </row>
    <row r="27" spans="1:2" x14ac:dyDescent="0.2">
      <c r="A27" s="33">
        <v>24</v>
      </c>
      <c r="B27" s="49"/>
    </row>
    <row r="28" spans="1:2" x14ac:dyDescent="0.2">
      <c r="A28" s="33">
        <v>25</v>
      </c>
      <c r="B28" s="49"/>
    </row>
    <row r="29" spans="1:2" x14ac:dyDescent="0.2">
      <c r="A29" s="33">
        <v>26</v>
      </c>
      <c r="B29" s="49"/>
    </row>
    <row r="30" spans="1:2" x14ac:dyDescent="0.2">
      <c r="A30" s="33">
        <v>27</v>
      </c>
      <c r="B30" s="49"/>
    </row>
    <row r="31" spans="1:2" x14ac:dyDescent="0.2">
      <c r="A31" s="33">
        <v>28</v>
      </c>
      <c r="B31" s="49"/>
    </row>
    <row r="32" spans="1:2" x14ac:dyDescent="0.2">
      <c r="A32" s="33">
        <v>29</v>
      </c>
      <c r="B32" s="49"/>
    </row>
    <row r="33" spans="1:2" x14ac:dyDescent="0.2">
      <c r="A33" s="33">
        <v>30</v>
      </c>
      <c r="B33" s="49"/>
    </row>
    <row r="34" spans="1:2" x14ac:dyDescent="0.2">
      <c r="A34" s="33">
        <v>31</v>
      </c>
      <c r="B34" s="49"/>
    </row>
    <row r="35" spans="1:2" x14ac:dyDescent="0.2">
      <c r="A35" s="33">
        <v>32</v>
      </c>
      <c r="B35" s="49"/>
    </row>
    <row r="36" spans="1:2" x14ac:dyDescent="0.2">
      <c r="A36" s="33">
        <v>33</v>
      </c>
      <c r="B36" s="49"/>
    </row>
    <row r="37" spans="1:2" x14ac:dyDescent="0.2">
      <c r="A37" s="33">
        <v>34</v>
      </c>
      <c r="B37" s="49"/>
    </row>
    <row r="38" spans="1:2" x14ac:dyDescent="0.2">
      <c r="A38" s="33">
        <v>35</v>
      </c>
      <c r="B38" s="49"/>
    </row>
    <row r="39" spans="1:2" x14ac:dyDescent="0.2">
      <c r="A39" s="33">
        <v>36</v>
      </c>
      <c r="B39" s="49"/>
    </row>
    <row r="40" spans="1:2" x14ac:dyDescent="0.2">
      <c r="A40" s="33">
        <v>37</v>
      </c>
      <c r="B40" s="49"/>
    </row>
    <row r="41" spans="1:2" x14ac:dyDescent="0.2">
      <c r="A41" s="33">
        <v>38</v>
      </c>
      <c r="B41" s="49"/>
    </row>
    <row r="42" spans="1:2" x14ac:dyDescent="0.2">
      <c r="A42" s="33">
        <v>39</v>
      </c>
      <c r="B42" s="49"/>
    </row>
    <row r="43" spans="1:2" x14ac:dyDescent="0.2">
      <c r="A43" s="33">
        <v>40</v>
      </c>
      <c r="B43" s="49"/>
    </row>
    <row r="44" spans="1:2" x14ac:dyDescent="0.2">
      <c r="A44" s="33">
        <v>41</v>
      </c>
      <c r="B44" s="49"/>
    </row>
    <row r="45" spans="1:2" x14ac:dyDescent="0.2">
      <c r="A45" s="33">
        <v>42</v>
      </c>
      <c r="B45" s="49"/>
    </row>
    <row r="46" spans="1:2" x14ac:dyDescent="0.2">
      <c r="A46" s="33">
        <v>43</v>
      </c>
      <c r="B46" s="49"/>
    </row>
    <row r="47" spans="1:2" x14ac:dyDescent="0.2">
      <c r="A47" s="33">
        <v>44</v>
      </c>
      <c r="B47" s="49"/>
    </row>
    <row r="48" spans="1:2" x14ac:dyDescent="0.2">
      <c r="A48" s="33">
        <v>45</v>
      </c>
      <c r="B48" s="4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1906.85</v>
      </c>
      <c r="C2" s="4">
        <v>2066.56</v>
      </c>
      <c r="D2" s="4">
        <v>2077.42</v>
      </c>
      <c r="E2" s="4">
        <v>2088.2800000000002</v>
      </c>
      <c r="F2" s="4">
        <v>2099.13</v>
      </c>
      <c r="G2" s="4">
        <v>2109.9899999999998</v>
      </c>
      <c r="H2" s="4">
        <v>2120.84</v>
      </c>
      <c r="I2" s="4">
        <v>2131.69</v>
      </c>
      <c r="J2" s="4">
        <v>2142.5500000000002</v>
      </c>
      <c r="K2" s="4">
        <v>2153.41</v>
      </c>
      <c r="L2" s="4">
        <v>2220.2399999999998</v>
      </c>
      <c r="M2" s="4">
        <v>2231.09</v>
      </c>
      <c r="N2" s="4">
        <v>2241.9499999999998</v>
      </c>
      <c r="O2" s="4">
        <v>2252.81</v>
      </c>
      <c r="P2" s="4">
        <v>2263.66</v>
      </c>
      <c r="Q2" s="4">
        <v>2274.52</v>
      </c>
      <c r="R2" s="4">
        <v>2285.37</v>
      </c>
      <c r="S2" s="4">
        <v>2296.23</v>
      </c>
      <c r="T2" s="4">
        <v>2307.08</v>
      </c>
      <c r="U2" s="4">
        <v>2317.94</v>
      </c>
      <c r="V2" s="4">
        <v>2328.8000000000002</v>
      </c>
      <c r="W2" s="4">
        <v>2339.65</v>
      </c>
      <c r="X2" s="4">
        <v>2350.5</v>
      </c>
      <c r="Y2" s="4">
        <v>2361.36</v>
      </c>
      <c r="Z2" s="4">
        <v>2372.2199999999998</v>
      </c>
      <c r="AA2" s="4">
        <v>2383.0700000000002</v>
      </c>
      <c r="AB2" s="4">
        <v>2393.9299999999998</v>
      </c>
      <c r="AC2" s="4">
        <v>2404.7800000000002</v>
      </c>
      <c r="AD2" s="4">
        <v>2404.7800000000002</v>
      </c>
      <c r="AE2" s="4">
        <v>2404.7800000000002</v>
      </c>
      <c r="AF2" s="4">
        <v>2404.7800000000002</v>
      </c>
      <c r="AG2" s="4">
        <v>2404.7800000000002</v>
      </c>
      <c r="AH2" s="4">
        <v>2404.7800000000002</v>
      </c>
      <c r="AI2" s="4">
        <v>2404.7800000000002</v>
      </c>
      <c r="AJ2" s="4">
        <v>2404.7800000000002</v>
      </c>
      <c r="AK2" s="4">
        <v>2404.7800000000002</v>
      </c>
      <c r="AL2" s="4">
        <v>2404.7800000000002</v>
      </c>
      <c r="AM2" s="4">
        <v>2404.7800000000002</v>
      </c>
      <c r="AN2" s="4">
        <v>2404.7800000000002</v>
      </c>
      <c r="AO2" s="4">
        <v>2404.7800000000002</v>
      </c>
      <c r="AP2" s="4">
        <v>2404.7800000000002</v>
      </c>
      <c r="AQ2" s="4">
        <v>2404.7800000000002</v>
      </c>
      <c r="AR2" s="4">
        <v>2404.7800000000002</v>
      </c>
      <c r="AS2" s="4">
        <v>2404.7800000000002</v>
      </c>
      <c r="AT2" s="4">
        <v>2404.7800000000002</v>
      </c>
      <c r="AU2" s="4">
        <v>2404.7800000000002</v>
      </c>
      <c r="AV2" s="4">
        <v>2404.7800000000002</v>
      </c>
      <c r="AW2" s="4">
        <v>2404.7800000000002</v>
      </c>
      <c r="AX2" s="2"/>
    </row>
    <row r="3" spans="1:50" x14ac:dyDescent="0.2">
      <c r="A3" s="3" t="s">
        <v>2</v>
      </c>
      <c r="B3" s="4">
        <v>1938.31</v>
      </c>
      <c r="C3" s="4">
        <v>2103.4499999999998</v>
      </c>
      <c r="D3" s="4">
        <v>2123.5300000000002</v>
      </c>
      <c r="E3" s="4">
        <v>2143.61</v>
      </c>
      <c r="F3" s="4">
        <v>2163.69</v>
      </c>
      <c r="G3" s="4">
        <v>2183.77</v>
      </c>
      <c r="H3" s="4">
        <v>2203.85</v>
      </c>
      <c r="I3" s="4">
        <v>2223.9299999999998</v>
      </c>
      <c r="J3" s="4">
        <v>2244.0100000000002</v>
      </c>
      <c r="K3" s="4">
        <v>2264.08</v>
      </c>
      <c r="L3" s="4">
        <v>2340.62</v>
      </c>
      <c r="M3" s="4">
        <v>2365.0300000000002</v>
      </c>
      <c r="N3" s="4">
        <v>2389.44</v>
      </c>
      <c r="O3" s="4">
        <v>2413.84</v>
      </c>
      <c r="P3" s="4">
        <v>2438.2600000000002</v>
      </c>
      <c r="Q3" s="4">
        <v>2462.66</v>
      </c>
      <c r="R3" s="4">
        <v>2487.0700000000002</v>
      </c>
      <c r="S3" s="4">
        <v>2511.4899999999998</v>
      </c>
      <c r="T3" s="4">
        <v>2535.89</v>
      </c>
      <c r="U3" s="4">
        <v>2560.3000000000002</v>
      </c>
      <c r="V3" s="4">
        <v>2584.71</v>
      </c>
      <c r="W3" s="4">
        <v>2609.12</v>
      </c>
      <c r="X3" s="4">
        <v>2633.53</v>
      </c>
      <c r="Y3" s="4">
        <v>2657.94</v>
      </c>
      <c r="Z3" s="4">
        <v>2682.35</v>
      </c>
      <c r="AA3" s="4">
        <v>2706.76</v>
      </c>
      <c r="AB3" s="4">
        <v>2731.16</v>
      </c>
      <c r="AC3" s="4">
        <v>2755.58</v>
      </c>
      <c r="AD3" s="4">
        <v>2779.99</v>
      </c>
      <c r="AE3" s="4">
        <v>2804.4</v>
      </c>
      <c r="AF3" s="4">
        <v>2804.4</v>
      </c>
      <c r="AG3" s="4">
        <v>2804.4</v>
      </c>
      <c r="AH3" s="4">
        <v>2804.4</v>
      </c>
      <c r="AI3" s="4">
        <v>2804.4</v>
      </c>
      <c r="AJ3" s="4">
        <v>2804.4</v>
      </c>
      <c r="AK3" s="4">
        <v>2804.4</v>
      </c>
      <c r="AL3" s="4">
        <v>2804.4</v>
      </c>
      <c r="AM3" s="4">
        <v>2804.4</v>
      </c>
      <c r="AN3" s="4">
        <v>2804.4</v>
      </c>
      <c r="AO3" s="4">
        <v>2804.4</v>
      </c>
      <c r="AP3" s="4">
        <v>2804.4</v>
      </c>
      <c r="AQ3" s="4">
        <v>2804.4</v>
      </c>
      <c r="AR3" s="4">
        <v>2804.4</v>
      </c>
      <c r="AS3" s="4">
        <v>2804.4</v>
      </c>
      <c r="AT3" s="4">
        <v>2804.4</v>
      </c>
      <c r="AU3" s="4">
        <v>2804.4</v>
      </c>
      <c r="AV3" s="4">
        <v>2804.4</v>
      </c>
      <c r="AW3" s="4">
        <v>2804.4</v>
      </c>
      <c r="AX3" s="2"/>
    </row>
    <row r="4" spans="1:50" x14ac:dyDescent="0.2">
      <c r="A4" s="3" t="s">
        <v>3</v>
      </c>
      <c r="B4" s="4">
        <v>1986.05</v>
      </c>
      <c r="C4" s="4">
        <v>2151.19</v>
      </c>
      <c r="D4" s="4">
        <v>2171.8000000000002</v>
      </c>
      <c r="E4" s="4">
        <v>2192.42</v>
      </c>
      <c r="F4" s="4">
        <v>2213.0300000000002</v>
      </c>
      <c r="G4" s="4">
        <v>2233.64</v>
      </c>
      <c r="H4" s="4">
        <v>2254.2600000000002</v>
      </c>
      <c r="I4" s="4">
        <v>2274.87</v>
      </c>
      <c r="J4" s="4">
        <v>2295.48</v>
      </c>
      <c r="K4" s="4">
        <v>2316.09</v>
      </c>
      <c r="L4" s="4">
        <v>2400.33</v>
      </c>
      <c r="M4" s="4">
        <v>2425.29</v>
      </c>
      <c r="N4" s="4">
        <v>2450.25</v>
      </c>
      <c r="O4" s="4">
        <v>2475.21</v>
      </c>
      <c r="P4" s="4">
        <v>2500.16</v>
      </c>
      <c r="Q4" s="4">
        <v>2525.12</v>
      </c>
      <c r="R4" s="4">
        <v>2550.09</v>
      </c>
      <c r="S4" s="4">
        <v>2575.04</v>
      </c>
      <c r="T4" s="4">
        <v>2600</v>
      </c>
      <c r="U4" s="4">
        <v>2624.96</v>
      </c>
      <c r="V4" s="4">
        <v>2649.92</v>
      </c>
      <c r="W4" s="4">
        <v>2674.88</v>
      </c>
      <c r="X4" s="4">
        <v>2699.83</v>
      </c>
      <c r="Y4" s="4">
        <v>2724.79</v>
      </c>
      <c r="Z4" s="4">
        <v>2749.75</v>
      </c>
      <c r="AA4" s="4">
        <v>2774.71</v>
      </c>
      <c r="AB4" s="4">
        <v>2799.67</v>
      </c>
      <c r="AC4" s="4">
        <v>2824.63</v>
      </c>
      <c r="AD4" s="4">
        <v>2849.59</v>
      </c>
      <c r="AE4" s="4">
        <v>2874.54</v>
      </c>
      <c r="AF4" s="4">
        <v>2874.54</v>
      </c>
      <c r="AG4" s="4">
        <v>2874.54</v>
      </c>
      <c r="AH4" s="4">
        <v>2874.54</v>
      </c>
      <c r="AI4" s="4">
        <v>2874.54</v>
      </c>
      <c r="AJ4" s="4">
        <v>2874.54</v>
      </c>
      <c r="AK4" s="4">
        <v>2874.54</v>
      </c>
      <c r="AL4" s="4">
        <v>2874.54</v>
      </c>
      <c r="AM4" s="4">
        <v>2874.54</v>
      </c>
      <c r="AN4" s="4">
        <v>2874.54</v>
      </c>
      <c r="AO4" s="4">
        <v>2874.54</v>
      </c>
      <c r="AP4" s="4">
        <v>2874.54</v>
      </c>
      <c r="AQ4" s="4">
        <v>2874.54</v>
      </c>
      <c r="AR4" s="4">
        <v>2874.54</v>
      </c>
      <c r="AS4" s="4">
        <v>2874.54</v>
      </c>
      <c r="AT4" s="4">
        <v>2874.54</v>
      </c>
      <c r="AU4" s="4">
        <v>2874.54</v>
      </c>
      <c r="AV4" s="4">
        <v>2874.54</v>
      </c>
      <c r="AW4" s="4">
        <v>2874.54</v>
      </c>
      <c r="AX4" s="2"/>
    </row>
    <row r="5" spans="1:50" x14ac:dyDescent="0.2">
      <c r="A5" s="3" t="s">
        <v>4</v>
      </c>
      <c r="B5" s="4">
        <v>2009.93</v>
      </c>
      <c r="C5" s="4">
        <v>2169.64</v>
      </c>
      <c r="D5" s="4">
        <v>2180.5</v>
      </c>
      <c r="E5" s="4">
        <v>2191.35</v>
      </c>
      <c r="F5" s="4">
        <v>2202.21</v>
      </c>
      <c r="G5" s="4">
        <v>2213.06</v>
      </c>
      <c r="H5" s="4">
        <v>2223.92</v>
      </c>
      <c r="I5" s="4">
        <v>2234.77</v>
      </c>
      <c r="J5" s="4">
        <v>2245.63</v>
      </c>
      <c r="K5" s="4">
        <v>2256.48</v>
      </c>
      <c r="L5" s="4">
        <v>2323.7600000000002</v>
      </c>
      <c r="M5" s="4">
        <v>2334.61</v>
      </c>
      <c r="N5" s="4">
        <v>2345.4699999999998</v>
      </c>
      <c r="O5" s="4">
        <v>2356.3200000000002</v>
      </c>
      <c r="P5" s="4">
        <v>2367.1799999999998</v>
      </c>
      <c r="Q5" s="4">
        <v>2378.0300000000002</v>
      </c>
      <c r="R5" s="4">
        <v>2388.89</v>
      </c>
      <c r="S5" s="4">
        <v>2399.7399999999998</v>
      </c>
      <c r="T5" s="4">
        <v>2410.6</v>
      </c>
      <c r="U5" s="4">
        <v>2421.4499999999998</v>
      </c>
      <c r="V5" s="4">
        <v>2432.31</v>
      </c>
      <c r="W5" s="4">
        <v>2443.16</v>
      </c>
      <c r="X5" s="4">
        <v>2454.02</v>
      </c>
      <c r="Y5" s="4">
        <v>2464.88</v>
      </c>
      <c r="Z5" s="4">
        <v>2475.73</v>
      </c>
      <c r="AA5" s="4">
        <v>2486.59</v>
      </c>
      <c r="AB5" s="4">
        <v>2497.44</v>
      </c>
      <c r="AC5" s="4">
        <v>2508.29</v>
      </c>
      <c r="AD5" s="4">
        <v>2508.29</v>
      </c>
      <c r="AE5" s="4">
        <v>2508.29</v>
      </c>
      <c r="AF5" s="4">
        <v>2508.29</v>
      </c>
      <c r="AG5" s="4">
        <v>2508.29</v>
      </c>
      <c r="AH5" s="4">
        <v>2508.29</v>
      </c>
      <c r="AI5" s="4">
        <v>2508.29</v>
      </c>
      <c r="AJ5" s="4">
        <v>2508.29</v>
      </c>
      <c r="AK5" s="4">
        <v>2508.29</v>
      </c>
      <c r="AL5" s="4">
        <v>2508.29</v>
      </c>
      <c r="AM5" s="4">
        <v>2508.29</v>
      </c>
      <c r="AN5" s="4">
        <v>2508.29</v>
      </c>
      <c r="AO5" s="4">
        <v>2508.29</v>
      </c>
      <c r="AP5" s="4">
        <v>2508.29</v>
      </c>
      <c r="AQ5" s="4">
        <v>2508.29</v>
      </c>
      <c r="AR5" s="4">
        <v>2508.29</v>
      </c>
      <c r="AS5" s="4">
        <v>2508.29</v>
      </c>
      <c r="AT5" s="4">
        <v>2508.29</v>
      </c>
      <c r="AU5" s="4">
        <v>2508.29</v>
      </c>
      <c r="AV5" s="4">
        <v>2508.29</v>
      </c>
      <c r="AW5" s="4">
        <v>2508.29</v>
      </c>
      <c r="AX5" s="2"/>
    </row>
    <row r="6" spans="1:50" x14ac:dyDescent="0.2">
      <c r="A6" s="3" t="s">
        <v>5</v>
      </c>
      <c r="B6" s="4">
        <v>2070.69</v>
      </c>
      <c r="C6" s="4">
        <v>2230.4</v>
      </c>
      <c r="D6" s="4">
        <v>2242.33</v>
      </c>
      <c r="E6" s="4">
        <v>2254.27</v>
      </c>
      <c r="F6" s="4">
        <v>2266.1999999999998</v>
      </c>
      <c r="G6" s="4">
        <v>2278.14</v>
      </c>
      <c r="H6" s="4">
        <v>2290.0700000000002</v>
      </c>
      <c r="I6" s="4">
        <v>2302</v>
      </c>
      <c r="J6" s="4">
        <v>2313.94</v>
      </c>
      <c r="K6" s="4">
        <v>2325.87</v>
      </c>
      <c r="L6" s="4">
        <v>2397.14</v>
      </c>
      <c r="M6" s="4">
        <v>2409.0700000000002</v>
      </c>
      <c r="N6" s="4">
        <v>2421.0100000000002</v>
      </c>
      <c r="O6" s="4">
        <v>2432.94</v>
      </c>
      <c r="P6" s="4">
        <v>2444.87</v>
      </c>
      <c r="Q6" s="4">
        <v>2456.81</v>
      </c>
      <c r="R6" s="4">
        <v>2468.7399999999998</v>
      </c>
      <c r="S6" s="4">
        <v>2480.6799999999998</v>
      </c>
      <c r="T6" s="4">
        <v>2492.61</v>
      </c>
      <c r="U6" s="4">
        <v>2504.54</v>
      </c>
      <c r="V6" s="4">
        <v>2516.48</v>
      </c>
      <c r="W6" s="4">
        <v>2528.41</v>
      </c>
      <c r="X6" s="4">
        <v>2540.35</v>
      </c>
      <c r="Y6" s="4">
        <v>2552.2800000000002</v>
      </c>
      <c r="Z6" s="4">
        <v>2564.21</v>
      </c>
      <c r="AA6" s="4">
        <v>2576.15</v>
      </c>
      <c r="AB6" s="4">
        <v>2588.08</v>
      </c>
      <c r="AC6" s="4">
        <v>2600.02</v>
      </c>
      <c r="AD6" s="4">
        <v>2600.02</v>
      </c>
      <c r="AE6" s="4">
        <v>2600.02</v>
      </c>
      <c r="AF6" s="4">
        <v>2600.02</v>
      </c>
      <c r="AG6" s="4">
        <v>2600.02</v>
      </c>
      <c r="AH6" s="4">
        <v>2600.02</v>
      </c>
      <c r="AI6" s="4">
        <v>2600.02</v>
      </c>
      <c r="AJ6" s="4">
        <v>2600.02</v>
      </c>
      <c r="AK6" s="4">
        <v>2600.02</v>
      </c>
      <c r="AL6" s="4">
        <v>2600.02</v>
      </c>
      <c r="AM6" s="4">
        <v>2600.02</v>
      </c>
      <c r="AN6" s="4">
        <v>2600.02</v>
      </c>
      <c r="AO6" s="4">
        <v>2600.02</v>
      </c>
      <c r="AP6" s="4">
        <v>2600.02</v>
      </c>
      <c r="AQ6" s="4">
        <v>2600.02</v>
      </c>
      <c r="AR6" s="4">
        <v>2600.02</v>
      </c>
      <c r="AS6" s="4">
        <v>2600.02</v>
      </c>
      <c r="AT6" s="4">
        <v>2600.02</v>
      </c>
      <c r="AU6" s="4">
        <v>2600.02</v>
      </c>
      <c r="AV6" s="4">
        <v>2600.02</v>
      </c>
      <c r="AW6" s="4">
        <v>2600.02</v>
      </c>
      <c r="AX6" s="2"/>
    </row>
    <row r="7" spans="1:50" x14ac:dyDescent="0.2">
      <c r="A7" s="3" t="s">
        <v>6</v>
      </c>
      <c r="B7" s="4">
        <v>2047.9</v>
      </c>
      <c r="C7" s="4">
        <v>2213.04</v>
      </c>
      <c r="D7" s="4">
        <v>2233.65</v>
      </c>
      <c r="E7" s="4">
        <v>2254.27</v>
      </c>
      <c r="F7" s="4">
        <v>2274.88</v>
      </c>
      <c r="G7" s="4">
        <v>2295.4899999999998</v>
      </c>
      <c r="H7" s="4">
        <v>2316.11</v>
      </c>
      <c r="I7" s="4">
        <v>2336.71</v>
      </c>
      <c r="J7" s="4">
        <v>2357.33</v>
      </c>
      <c r="K7" s="4">
        <v>2377.94</v>
      </c>
      <c r="L7" s="4">
        <v>2462.44</v>
      </c>
      <c r="M7" s="4">
        <v>2487.4</v>
      </c>
      <c r="N7" s="4">
        <v>2512.36</v>
      </c>
      <c r="O7" s="4">
        <v>2537.3200000000002</v>
      </c>
      <c r="P7" s="4">
        <v>2562.27</v>
      </c>
      <c r="Q7" s="4">
        <v>2587.23</v>
      </c>
      <c r="R7" s="4">
        <v>2612.19</v>
      </c>
      <c r="S7" s="4">
        <v>2637.15</v>
      </c>
      <c r="T7" s="4">
        <v>2662.11</v>
      </c>
      <c r="U7" s="4">
        <v>2687.06</v>
      </c>
      <c r="V7" s="4">
        <v>2712.03</v>
      </c>
      <c r="W7" s="4">
        <v>2736.99</v>
      </c>
      <c r="X7" s="4">
        <v>2761.94</v>
      </c>
      <c r="Y7" s="4">
        <v>2786.9</v>
      </c>
      <c r="Z7" s="4">
        <v>2811.86</v>
      </c>
      <c r="AA7" s="4">
        <v>2836.82</v>
      </c>
      <c r="AB7" s="4">
        <v>2861.78</v>
      </c>
      <c r="AC7" s="4">
        <v>2886.74</v>
      </c>
      <c r="AD7" s="4">
        <v>2911.69</v>
      </c>
      <c r="AE7" s="4">
        <v>2936.65</v>
      </c>
      <c r="AF7" s="4">
        <v>2936.65</v>
      </c>
      <c r="AG7" s="4">
        <v>2936.65</v>
      </c>
      <c r="AH7" s="4">
        <v>2936.65</v>
      </c>
      <c r="AI7" s="4">
        <v>2936.65</v>
      </c>
      <c r="AJ7" s="4">
        <v>2936.65</v>
      </c>
      <c r="AK7" s="4">
        <v>2936.65</v>
      </c>
      <c r="AL7" s="4">
        <v>2936.65</v>
      </c>
      <c r="AM7" s="4">
        <v>2936.65</v>
      </c>
      <c r="AN7" s="4">
        <v>2936.65</v>
      </c>
      <c r="AO7" s="4">
        <v>2936.65</v>
      </c>
      <c r="AP7" s="4">
        <v>2936.65</v>
      </c>
      <c r="AQ7" s="4">
        <v>2936.65</v>
      </c>
      <c r="AR7" s="4">
        <v>2936.65</v>
      </c>
      <c r="AS7" s="4">
        <v>2936.65</v>
      </c>
      <c r="AT7" s="4">
        <v>2936.65</v>
      </c>
      <c r="AU7" s="4">
        <v>2936.65</v>
      </c>
      <c r="AV7" s="4">
        <v>2936.65</v>
      </c>
      <c r="AW7" s="4">
        <v>2936.65</v>
      </c>
      <c r="AX7" s="2"/>
    </row>
    <row r="8" spans="1:50" x14ac:dyDescent="0.2">
      <c r="A8" s="3" t="s">
        <v>10</v>
      </c>
      <c r="B8" s="4">
        <v>2047.9</v>
      </c>
      <c r="C8" s="4">
        <v>2213.04</v>
      </c>
      <c r="D8" s="4">
        <v>2233.65</v>
      </c>
      <c r="E8" s="4">
        <v>2254.27</v>
      </c>
      <c r="F8" s="4">
        <v>2274.88</v>
      </c>
      <c r="G8" s="4">
        <v>2295.4899999999998</v>
      </c>
      <c r="H8" s="4">
        <v>2316.11</v>
      </c>
      <c r="I8" s="4">
        <v>2447.4499999999998</v>
      </c>
      <c r="J8" s="4">
        <v>2469.16</v>
      </c>
      <c r="K8" s="4">
        <v>2490.87</v>
      </c>
      <c r="L8" s="4">
        <v>2575.19</v>
      </c>
      <c r="M8" s="4">
        <v>2601.23</v>
      </c>
      <c r="N8" s="4">
        <v>2627.27</v>
      </c>
      <c r="O8" s="4">
        <v>2653.3</v>
      </c>
      <c r="P8" s="4">
        <v>2679.34</v>
      </c>
      <c r="Q8" s="4">
        <v>2705.38</v>
      </c>
      <c r="R8" s="4">
        <v>2731.42</v>
      </c>
      <c r="S8" s="4">
        <v>2757.45</v>
      </c>
      <c r="T8" s="4">
        <v>2783.49</v>
      </c>
      <c r="U8" s="4">
        <v>2809.53</v>
      </c>
      <c r="V8" s="4">
        <v>2835.57</v>
      </c>
      <c r="W8" s="4">
        <v>2861.61</v>
      </c>
      <c r="X8" s="4">
        <v>2887.64</v>
      </c>
      <c r="Y8" s="4">
        <v>2913.68</v>
      </c>
      <c r="Z8" s="4">
        <v>2939.71</v>
      </c>
      <c r="AA8" s="4">
        <v>2965.76</v>
      </c>
      <c r="AB8" s="4">
        <v>2991.83</v>
      </c>
      <c r="AC8" s="4">
        <v>3018.38</v>
      </c>
      <c r="AD8" s="4">
        <v>3044.93</v>
      </c>
      <c r="AE8" s="4">
        <v>3071.49</v>
      </c>
      <c r="AF8" s="4">
        <v>3071.49</v>
      </c>
      <c r="AG8" s="4">
        <v>3071.49</v>
      </c>
      <c r="AH8" s="4">
        <v>3071.49</v>
      </c>
      <c r="AI8" s="4">
        <v>3071.49</v>
      </c>
      <c r="AJ8" s="4">
        <v>3071.49</v>
      </c>
      <c r="AK8" s="4">
        <v>3071.49</v>
      </c>
      <c r="AL8" s="4">
        <v>3071.49</v>
      </c>
      <c r="AM8" s="4">
        <v>3071.49</v>
      </c>
      <c r="AN8" s="4">
        <v>3071.49</v>
      </c>
      <c r="AO8" s="4">
        <v>3071.49</v>
      </c>
      <c r="AP8" s="4">
        <v>3071.49</v>
      </c>
      <c r="AQ8" s="4">
        <v>3071.49</v>
      </c>
      <c r="AR8" s="4">
        <v>3071.49</v>
      </c>
      <c r="AS8" s="4">
        <v>3071.49</v>
      </c>
      <c r="AT8" s="4">
        <v>3071.49</v>
      </c>
      <c r="AU8" s="4">
        <v>3071.49</v>
      </c>
      <c r="AV8" s="4">
        <v>3071.49</v>
      </c>
      <c r="AW8" s="4">
        <v>3071.49</v>
      </c>
      <c r="AX8" s="2"/>
    </row>
    <row r="9" spans="1:50" x14ac:dyDescent="0.2">
      <c r="A9" s="3" t="s">
        <v>7</v>
      </c>
      <c r="B9" s="4">
        <v>2065.2600000000002</v>
      </c>
      <c r="C9" s="4">
        <v>2230.4</v>
      </c>
      <c r="D9" s="4">
        <v>2252.11</v>
      </c>
      <c r="E9" s="4">
        <v>2273.8200000000002</v>
      </c>
      <c r="F9" s="4">
        <v>2295.52</v>
      </c>
      <c r="G9" s="4">
        <v>2317.23</v>
      </c>
      <c r="H9" s="4">
        <v>2338.94</v>
      </c>
      <c r="I9" s="4">
        <v>2360.64</v>
      </c>
      <c r="J9" s="4">
        <v>2382.35</v>
      </c>
      <c r="K9" s="4">
        <v>2404.06</v>
      </c>
      <c r="L9" s="4">
        <v>2488.92</v>
      </c>
      <c r="M9" s="4">
        <v>2514.96</v>
      </c>
      <c r="N9" s="4">
        <v>2541</v>
      </c>
      <c r="O9" s="4">
        <v>2567.04</v>
      </c>
      <c r="P9" s="4">
        <v>2593.0700000000002</v>
      </c>
      <c r="Q9" s="4">
        <v>2619.11</v>
      </c>
      <c r="R9" s="4">
        <v>2645.15</v>
      </c>
      <c r="S9" s="4">
        <v>2671.19</v>
      </c>
      <c r="T9" s="4">
        <v>2697.23</v>
      </c>
      <c r="U9" s="4">
        <v>2723.26</v>
      </c>
      <c r="V9" s="4">
        <v>2749.3</v>
      </c>
      <c r="W9" s="4">
        <v>2775.33</v>
      </c>
      <c r="X9" s="4">
        <v>2801.38</v>
      </c>
      <c r="Y9" s="4">
        <v>2827.41</v>
      </c>
      <c r="Z9" s="4">
        <v>2853.45</v>
      </c>
      <c r="AA9" s="4">
        <v>2879.48</v>
      </c>
      <c r="AB9" s="4">
        <v>2905.53</v>
      </c>
      <c r="AC9" s="4">
        <v>2931.56</v>
      </c>
      <c r="AD9" s="4">
        <v>2957.6</v>
      </c>
      <c r="AE9" s="4">
        <v>2983.63</v>
      </c>
      <c r="AF9" s="4">
        <v>2983.63</v>
      </c>
      <c r="AG9" s="4">
        <v>2983.63</v>
      </c>
      <c r="AH9" s="4">
        <v>2983.63</v>
      </c>
      <c r="AI9" s="4">
        <v>2983.63</v>
      </c>
      <c r="AJ9" s="4">
        <v>2983.63</v>
      </c>
      <c r="AK9" s="4">
        <v>2983.63</v>
      </c>
      <c r="AL9" s="4">
        <v>2983.63</v>
      </c>
      <c r="AM9" s="4">
        <v>2983.63</v>
      </c>
      <c r="AN9" s="4">
        <v>2983.63</v>
      </c>
      <c r="AO9" s="4">
        <v>2983.63</v>
      </c>
      <c r="AP9" s="4">
        <v>2983.63</v>
      </c>
      <c r="AQ9" s="4">
        <v>2983.63</v>
      </c>
      <c r="AR9" s="4">
        <v>2983.63</v>
      </c>
      <c r="AS9" s="4">
        <v>2983.63</v>
      </c>
      <c r="AT9" s="4">
        <v>2983.63</v>
      </c>
      <c r="AU9" s="4">
        <v>2983.63</v>
      </c>
      <c r="AV9" s="4">
        <v>2983.63</v>
      </c>
      <c r="AW9" s="4">
        <v>2983.63</v>
      </c>
      <c r="AX9" s="2"/>
    </row>
    <row r="10" spans="1:50" x14ac:dyDescent="0.2">
      <c r="A10" s="3" t="s">
        <v>8</v>
      </c>
      <c r="B10" s="4">
        <v>2089.13</v>
      </c>
      <c r="C10" s="4">
        <v>2254.27</v>
      </c>
      <c r="D10" s="4">
        <v>2275.98</v>
      </c>
      <c r="E10" s="4">
        <v>2297.69</v>
      </c>
      <c r="F10" s="4">
        <v>2319.39</v>
      </c>
      <c r="G10" s="4">
        <v>2341.1</v>
      </c>
      <c r="H10" s="4">
        <v>2362.81</v>
      </c>
      <c r="I10" s="4">
        <v>2384.5100000000002</v>
      </c>
      <c r="J10" s="4">
        <v>2406.2199999999998</v>
      </c>
      <c r="K10" s="4">
        <v>2427.9299999999998</v>
      </c>
      <c r="L10" s="4">
        <v>2513.08</v>
      </c>
      <c r="M10" s="4">
        <v>2539.11</v>
      </c>
      <c r="N10" s="4">
        <v>2565.15</v>
      </c>
      <c r="O10" s="4">
        <v>2591.19</v>
      </c>
      <c r="P10" s="4">
        <v>2617.23</v>
      </c>
      <c r="Q10" s="4">
        <v>2643.27</v>
      </c>
      <c r="R10" s="4">
        <v>2669.3</v>
      </c>
      <c r="S10" s="4">
        <v>2695.34</v>
      </c>
      <c r="T10" s="4">
        <v>2721.38</v>
      </c>
      <c r="U10" s="4">
        <v>2747.42</v>
      </c>
      <c r="V10" s="4">
        <v>2773.45</v>
      </c>
      <c r="W10" s="4">
        <v>2799.49</v>
      </c>
      <c r="X10" s="4">
        <v>2825.53</v>
      </c>
      <c r="Y10" s="4">
        <v>2851.57</v>
      </c>
      <c r="Z10" s="4">
        <v>2877.6</v>
      </c>
      <c r="AA10" s="4">
        <v>2903.64</v>
      </c>
      <c r="AB10" s="4">
        <v>2929.68</v>
      </c>
      <c r="AC10" s="4">
        <v>2955.72</v>
      </c>
      <c r="AD10" s="4">
        <v>2981.76</v>
      </c>
      <c r="AE10" s="4">
        <v>3008.16</v>
      </c>
      <c r="AF10" s="4">
        <v>3008.16</v>
      </c>
      <c r="AG10" s="4">
        <v>3008.16</v>
      </c>
      <c r="AH10" s="4">
        <v>3008.16</v>
      </c>
      <c r="AI10" s="4">
        <v>3008.16</v>
      </c>
      <c r="AJ10" s="4">
        <v>3008.16</v>
      </c>
      <c r="AK10" s="4">
        <v>3008.16</v>
      </c>
      <c r="AL10" s="4">
        <v>3008.16</v>
      </c>
      <c r="AM10" s="4">
        <v>3008.16</v>
      </c>
      <c r="AN10" s="4">
        <v>3008.16</v>
      </c>
      <c r="AO10" s="4">
        <v>3008.16</v>
      </c>
      <c r="AP10" s="4">
        <v>3008.16</v>
      </c>
      <c r="AQ10" s="4">
        <v>3008.16</v>
      </c>
      <c r="AR10" s="4">
        <v>3008.16</v>
      </c>
      <c r="AS10" s="4">
        <v>3008.16</v>
      </c>
      <c r="AT10" s="4">
        <v>3008.16</v>
      </c>
      <c r="AU10" s="4">
        <v>3008.16</v>
      </c>
      <c r="AV10" s="4">
        <v>3008.16</v>
      </c>
      <c r="AW10" s="4">
        <v>3008.16</v>
      </c>
      <c r="AX10" s="2"/>
    </row>
    <row r="11" spans="1:50" x14ac:dyDescent="0.2">
      <c r="A11" s="3" t="s">
        <v>9</v>
      </c>
      <c r="B11" s="4">
        <v>2152.06</v>
      </c>
      <c r="C11" s="4">
        <v>2317.21</v>
      </c>
      <c r="D11" s="4">
        <v>2338.91</v>
      </c>
      <c r="E11" s="4">
        <v>2360.62</v>
      </c>
      <c r="F11" s="4">
        <v>2382.33</v>
      </c>
      <c r="G11" s="4">
        <v>2404.04</v>
      </c>
      <c r="H11" s="4">
        <v>2425.7399999999998</v>
      </c>
      <c r="I11" s="4">
        <v>2447.44</v>
      </c>
      <c r="J11" s="4">
        <v>2469.15</v>
      </c>
      <c r="K11" s="4">
        <v>2490.86</v>
      </c>
      <c r="L11" s="4">
        <v>2575.1799999999998</v>
      </c>
      <c r="M11" s="4">
        <v>2601.2199999999998</v>
      </c>
      <c r="N11" s="4">
        <v>2627.26</v>
      </c>
      <c r="O11" s="4">
        <v>2653.29</v>
      </c>
      <c r="P11" s="4">
        <v>2679.33</v>
      </c>
      <c r="Q11" s="4">
        <v>2705.37</v>
      </c>
      <c r="R11" s="4">
        <v>2731.41</v>
      </c>
      <c r="S11" s="4">
        <v>2757.45</v>
      </c>
      <c r="T11" s="4">
        <v>2783.48</v>
      </c>
      <c r="U11" s="4">
        <v>2809.52</v>
      </c>
      <c r="V11" s="4">
        <v>2835.56</v>
      </c>
      <c r="W11" s="4">
        <v>2861.6</v>
      </c>
      <c r="X11" s="4">
        <v>2887.63</v>
      </c>
      <c r="Y11" s="4">
        <v>2913.67</v>
      </c>
      <c r="Z11" s="4">
        <v>2939.71</v>
      </c>
      <c r="AA11" s="4">
        <v>2965.75</v>
      </c>
      <c r="AB11" s="4">
        <v>2991.84</v>
      </c>
      <c r="AC11" s="4">
        <v>3018.39</v>
      </c>
      <c r="AD11" s="4">
        <v>3044.94</v>
      </c>
      <c r="AE11" s="4">
        <v>3071.5</v>
      </c>
      <c r="AF11" s="4">
        <v>3071.5</v>
      </c>
      <c r="AG11" s="4">
        <v>3071.5</v>
      </c>
      <c r="AH11" s="4">
        <v>3071.5</v>
      </c>
      <c r="AI11" s="4">
        <v>3071.5</v>
      </c>
      <c r="AJ11" s="4">
        <v>3071.5</v>
      </c>
      <c r="AK11" s="4">
        <v>3071.5</v>
      </c>
      <c r="AL11" s="4">
        <v>3071.5</v>
      </c>
      <c r="AM11" s="4">
        <v>3071.5</v>
      </c>
      <c r="AN11" s="4">
        <v>3071.5</v>
      </c>
      <c r="AO11" s="4">
        <v>3071.5</v>
      </c>
      <c r="AP11" s="4">
        <v>3071.5</v>
      </c>
      <c r="AQ11" s="4">
        <v>3071.5</v>
      </c>
      <c r="AR11" s="4">
        <v>3071.5</v>
      </c>
      <c r="AS11" s="4">
        <v>3071.5</v>
      </c>
      <c r="AT11" s="4">
        <v>3071.5</v>
      </c>
      <c r="AU11" s="4">
        <v>3071.5</v>
      </c>
      <c r="AV11" s="4">
        <v>3071.5</v>
      </c>
      <c r="AW11" s="4">
        <v>3071.5</v>
      </c>
      <c r="AX11" s="2"/>
    </row>
    <row r="12" spans="1:50" x14ac:dyDescent="0.2">
      <c r="A12" s="3" t="s">
        <v>11</v>
      </c>
      <c r="B12" s="4">
        <v>2199.59</v>
      </c>
      <c r="C12" s="4">
        <v>2379.0100000000002</v>
      </c>
      <c r="D12" s="4">
        <v>2399</v>
      </c>
      <c r="E12" s="4">
        <v>2418.98</v>
      </c>
      <c r="F12" s="4">
        <v>2438.96</v>
      </c>
      <c r="G12" s="4">
        <v>2458.9499999999998</v>
      </c>
      <c r="H12" s="4">
        <v>2507.25</v>
      </c>
      <c r="I12" s="4">
        <v>2555.5500000000002</v>
      </c>
      <c r="J12" s="4">
        <v>2603.85</v>
      </c>
      <c r="K12" s="4">
        <v>2652.15</v>
      </c>
      <c r="L12" s="4">
        <v>2755.66</v>
      </c>
      <c r="M12" s="4">
        <v>2803.96</v>
      </c>
      <c r="N12" s="4">
        <v>2852.27</v>
      </c>
      <c r="O12" s="4">
        <v>2900.57</v>
      </c>
      <c r="P12" s="4">
        <v>2948.87</v>
      </c>
      <c r="Q12" s="4">
        <v>2997.31</v>
      </c>
      <c r="R12" s="4">
        <v>3046.57</v>
      </c>
      <c r="S12" s="4">
        <v>3095.82</v>
      </c>
      <c r="T12" s="4">
        <v>3145.07</v>
      </c>
      <c r="U12" s="4">
        <v>3194.33</v>
      </c>
      <c r="V12" s="4">
        <v>3243.58</v>
      </c>
      <c r="W12" s="4">
        <v>3292.83</v>
      </c>
      <c r="X12" s="4">
        <v>3342.09</v>
      </c>
      <c r="Y12" s="4">
        <v>3391.34</v>
      </c>
      <c r="Z12" s="4">
        <v>3440.59</v>
      </c>
      <c r="AA12" s="4">
        <v>3489.85</v>
      </c>
      <c r="AB12" s="4">
        <v>3539.1</v>
      </c>
      <c r="AC12" s="4">
        <v>3588.36</v>
      </c>
      <c r="AD12" s="4">
        <v>3637.61</v>
      </c>
      <c r="AE12" s="4">
        <v>3686.86</v>
      </c>
      <c r="AF12" s="4">
        <v>3686.86</v>
      </c>
      <c r="AG12" s="4">
        <v>3686.86</v>
      </c>
      <c r="AH12" s="4">
        <v>3686.86</v>
      </c>
      <c r="AI12" s="4">
        <v>3686.86</v>
      </c>
      <c r="AJ12" s="4">
        <v>3686.86</v>
      </c>
      <c r="AK12" s="4">
        <v>3686.86</v>
      </c>
      <c r="AL12" s="4">
        <v>3686.86</v>
      </c>
      <c r="AM12" s="4">
        <v>3686.86</v>
      </c>
      <c r="AN12" s="4">
        <v>3686.86</v>
      </c>
      <c r="AO12" s="4">
        <v>3686.86</v>
      </c>
      <c r="AP12" s="4">
        <v>3686.86</v>
      </c>
      <c r="AQ12" s="4">
        <v>3686.86</v>
      </c>
      <c r="AR12" s="4">
        <v>3686.86</v>
      </c>
      <c r="AS12" s="4">
        <v>3686.86</v>
      </c>
      <c r="AT12" s="4">
        <v>3686.86</v>
      </c>
      <c r="AU12" s="4">
        <v>3686.86</v>
      </c>
      <c r="AV12" s="4">
        <v>3686.86</v>
      </c>
      <c r="AW12" s="4">
        <v>3686.86</v>
      </c>
      <c r="AX12" s="2"/>
    </row>
    <row r="13" spans="1:50" x14ac:dyDescent="0.2">
      <c r="A13" s="5" t="s">
        <v>12</v>
      </c>
      <c r="B13" s="4">
        <v>2192.21</v>
      </c>
      <c r="C13" s="4">
        <v>2357.36</v>
      </c>
      <c r="D13" s="4">
        <v>2379.06</v>
      </c>
      <c r="E13" s="4">
        <v>2400.77</v>
      </c>
      <c r="F13" s="4">
        <v>2422.48</v>
      </c>
      <c r="G13" s="4">
        <v>2444.1799999999998</v>
      </c>
      <c r="H13" s="4">
        <v>2465.89</v>
      </c>
      <c r="I13" s="4">
        <v>2487.6</v>
      </c>
      <c r="J13" s="4">
        <v>2509.3000000000002</v>
      </c>
      <c r="K13" s="4">
        <v>2531.0100000000002</v>
      </c>
      <c r="L13" s="4">
        <v>2616.59</v>
      </c>
      <c r="M13" s="4">
        <v>2642.63</v>
      </c>
      <c r="N13" s="4">
        <v>2668.67</v>
      </c>
      <c r="O13" s="4">
        <v>2694.71</v>
      </c>
      <c r="P13" s="4">
        <v>2720.74</v>
      </c>
      <c r="Q13" s="4">
        <v>2746.78</v>
      </c>
      <c r="R13" s="4">
        <v>2772.81</v>
      </c>
      <c r="S13" s="4">
        <v>2798.86</v>
      </c>
      <c r="T13" s="4">
        <v>2824.89</v>
      </c>
      <c r="U13" s="4">
        <v>2850.93</v>
      </c>
      <c r="V13" s="4">
        <v>2876.97</v>
      </c>
      <c r="W13" s="4">
        <v>2903</v>
      </c>
      <c r="X13" s="4">
        <v>2929.04</v>
      </c>
      <c r="Y13" s="4">
        <v>2955.08</v>
      </c>
      <c r="Z13" s="4">
        <v>2981.12</v>
      </c>
      <c r="AA13" s="4">
        <v>3007.52</v>
      </c>
      <c r="AB13" s="4">
        <v>3034.07</v>
      </c>
      <c r="AC13" s="4">
        <v>3060.63</v>
      </c>
      <c r="AD13" s="4">
        <v>3087.18</v>
      </c>
      <c r="AE13" s="4">
        <v>3113.74</v>
      </c>
      <c r="AF13" s="4">
        <v>3113.74</v>
      </c>
      <c r="AG13" s="4">
        <v>3113.74</v>
      </c>
      <c r="AH13" s="4">
        <v>3113.74</v>
      </c>
      <c r="AI13" s="4">
        <v>3113.74</v>
      </c>
      <c r="AJ13" s="4">
        <v>3113.74</v>
      </c>
      <c r="AK13" s="4">
        <v>3113.74</v>
      </c>
      <c r="AL13" s="4">
        <v>3113.74</v>
      </c>
      <c r="AM13" s="4">
        <v>3113.74</v>
      </c>
      <c r="AN13" s="4">
        <v>3113.74</v>
      </c>
      <c r="AO13" s="4">
        <v>3113.74</v>
      </c>
      <c r="AP13" s="4">
        <v>3113.74</v>
      </c>
      <c r="AQ13" s="4">
        <v>3113.74</v>
      </c>
      <c r="AR13" s="4">
        <v>3113.74</v>
      </c>
      <c r="AS13" s="4">
        <v>3113.74</v>
      </c>
      <c r="AT13" s="4">
        <v>3113.74</v>
      </c>
      <c r="AU13" s="4">
        <v>3113.74</v>
      </c>
      <c r="AV13" s="4">
        <v>3113.74</v>
      </c>
      <c r="AW13" s="4">
        <v>3113.74</v>
      </c>
      <c r="AX13" s="2"/>
    </row>
    <row r="14" spans="1:50" x14ac:dyDescent="0.2">
      <c r="A14" s="3" t="s">
        <v>13</v>
      </c>
      <c r="B14" s="4">
        <v>2223.67</v>
      </c>
      <c r="C14" s="4">
        <v>2388.8200000000002</v>
      </c>
      <c r="D14" s="4">
        <v>2410.5300000000002</v>
      </c>
      <c r="E14" s="4">
        <v>2432.23</v>
      </c>
      <c r="F14" s="4">
        <v>2453.9299999999998</v>
      </c>
      <c r="G14" s="4">
        <v>2475.64</v>
      </c>
      <c r="H14" s="4">
        <v>2497.35</v>
      </c>
      <c r="I14" s="4">
        <v>2519.06</v>
      </c>
      <c r="J14" s="4">
        <v>2540.77</v>
      </c>
      <c r="K14" s="4">
        <v>2562.4699999999998</v>
      </c>
      <c r="L14" s="4">
        <v>2647.65</v>
      </c>
      <c r="M14" s="4">
        <v>2673.68</v>
      </c>
      <c r="N14" s="4">
        <v>2699.72</v>
      </c>
      <c r="O14" s="4">
        <v>2725.75</v>
      </c>
      <c r="P14" s="4">
        <v>2751.79</v>
      </c>
      <c r="Q14" s="4">
        <v>2777.83</v>
      </c>
      <c r="R14" s="4">
        <v>2803.86</v>
      </c>
      <c r="S14" s="4">
        <v>2829.91</v>
      </c>
      <c r="T14" s="4">
        <v>2855.94</v>
      </c>
      <c r="U14" s="4">
        <v>2881.98</v>
      </c>
      <c r="V14" s="4">
        <v>2908.02</v>
      </c>
      <c r="W14" s="4">
        <v>2934.05</v>
      </c>
      <c r="X14" s="4">
        <v>2960.09</v>
      </c>
      <c r="Y14" s="4">
        <v>2986.13</v>
      </c>
      <c r="Z14" s="4">
        <v>3012.64</v>
      </c>
      <c r="AA14" s="4">
        <v>3039.18</v>
      </c>
      <c r="AB14" s="4">
        <v>3065.74</v>
      </c>
      <c r="AC14" s="4">
        <v>3092.29</v>
      </c>
      <c r="AD14" s="4">
        <v>3118.86</v>
      </c>
      <c r="AE14" s="4">
        <v>3145.41</v>
      </c>
      <c r="AF14" s="4">
        <v>3145.41</v>
      </c>
      <c r="AG14" s="4">
        <v>3145.41</v>
      </c>
      <c r="AH14" s="4">
        <v>3145.41</v>
      </c>
      <c r="AI14" s="4">
        <v>3145.41</v>
      </c>
      <c r="AJ14" s="4">
        <v>3145.41</v>
      </c>
      <c r="AK14" s="4">
        <v>3145.41</v>
      </c>
      <c r="AL14" s="4">
        <v>3145.41</v>
      </c>
      <c r="AM14" s="4">
        <v>3145.41</v>
      </c>
      <c r="AN14" s="4">
        <v>3145.41</v>
      </c>
      <c r="AO14" s="4">
        <v>3145.41</v>
      </c>
      <c r="AP14" s="4">
        <v>3145.41</v>
      </c>
      <c r="AQ14" s="4">
        <v>3145.41</v>
      </c>
      <c r="AR14" s="4">
        <v>3145.41</v>
      </c>
      <c r="AS14" s="4">
        <v>3145.41</v>
      </c>
      <c r="AT14" s="4">
        <v>3145.41</v>
      </c>
      <c r="AU14" s="4">
        <v>3145.41</v>
      </c>
      <c r="AV14" s="4">
        <v>3145.41</v>
      </c>
      <c r="AW14" s="4">
        <v>3145.41</v>
      </c>
      <c r="AX14" s="2"/>
    </row>
    <row r="15" spans="1:50" x14ac:dyDescent="0.2">
      <c r="A15" s="3" t="s">
        <v>14</v>
      </c>
      <c r="B15" s="4">
        <v>2238.06</v>
      </c>
      <c r="C15" s="4">
        <v>2417.4699999999998</v>
      </c>
      <c r="D15" s="4">
        <v>2417.4699999999998</v>
      </c>
      <c r="E15" s="4">
        <v>2458.88</v>
      </c>
      <c r="F15" s="4">
        <v>2458.88</v>
      </c>
      <c r="G15" s="4">
        <v>2514.09</v>
      </c>
      <c r="H15" s="4">
        <v>2514.09</v>
      </c>
      <c r="I15" s="4">
        <v>2624.51</v>
      </c>
      <c r="J15" s="4">
        <v>2624.51</v>
      </c>
      <c r="K15" s="4">
        <v>2734.91</v>
      </c>
      <c r="L15" s="4">
        <v>2790.12</v>
      </c>
      <c r="M15" s="4">
        <v>2886.73</v>
      </c>
      <c r="N15" s="4">
        <v>2886.73</v>
      </c>
      <c r="O15" s="4">
        <v>2983.34</v>
      </c>
      <c r="P15" s="4">
        <v>2983.34</v>
      </c>
      <c r="Q15" s="4">
        <v>3081.75</v>
      </c>
      <c r="R15" s="4">
        <v>3081.75</v>
      </c>
      <c r="S15" s="4">
        <v>3180.27</v>
      </c>
      <c r="T15" s="4">
        <v>3180.27</v>
      </c>
      <c r="U15" s="4">
        <v>3278.8</v>
      </c>
      <c r="V15" s="4">
        <v>3278.8</v>
      </c>
      <c r="W15" s="4">
        <v>3377.33</v>
      </c>
      <c r="X15" s="4">
        <v>3377.33</v>
      </c>
      <c r="Y15" s="4">
        <v>3475.85</v>
      </c>
      <c r="Z15" s="4">
        <v>3475.85</v>
      </c>
      <c r="AA15" s="4">
        <v>3574.38</v>
      </c>
      <c r="AB15" s="4">
        <v>3574.38</v>
      </c>
      <c r="AC15" s="4">
        <v>3672.9</v>
      </c>
      <c r="AD15" s="4">
        <v>3672.9</v>
      </c>
      <c r="AE15" s="4">
        <v>3771.43</v>
      </c>
      <c r="AF15" s="4">
        <v>3771.43</v>
      </c>
      <c r="AG15" s="4">
        <v>3771.43</v>
      </c>
      <c r="AH15" s="4">
        <v>3771.43</v>
      </c>
      <c r="AI15" s="4">
        <v>3771.43</v>
      </c>
      <c r="AJ15" s="4">
        <v>3771.43</v>
      </c>
      <c r="AK15" s="4">
        <v>3771.43</v>
      </c>
      <c r="AL15" s="4">
        <v>3771.43</v>
      </c>
      <c r="AM15" s="4">
        <v>3771.43</v>
      </c>
      <c r="AN15" s="4">
        <v>3771.43</v>
      </c>
      <c r="AO15" s="4">
        <v>3771.43</v>
      </c>
      <c r="AP15" s="4">
        <v>3771.43</v>
      </c>
      <c r="AQ15" s="4">
        <v>3771.43</v>
      </c>
      <c r="AR15" s="4">
        <v>3771.43</v>
      </c>
      <c r="AS15" s="4">
        <v>3771.43</v>
      </c>
      <c r="AT15" s="4">
        <v>3771.43</v>
      </c>
      <c r="AU15" s="4">
        <v>3771.43</v>
      </c>
      <c r="AV15" s="4">
        <v>3771.43</v>
      </c>
      <c r="AW15" s="4">
        <v>3771.43</v>
      </c>
      <c r="AX15" s="2"/>
    </row>
    <row r="16" spans="1:50" x14ac:dyDescent="0.2">
      <c r="A16" s="3" t="s">
        <v>15</v>
      </c>
      <c r="B16" s="4">
        <v>2258.75</v>
      </c>
      <c r="C16" s="4">
        <v>2438.17</v>
      </c>
      <c r="D16" s="4">
        <v>2438.17</v>
      </c>
      <c r="E16" s="4">
        <v>2479.58</v>
      </c>
      <c r="F16" s="4">
        <v>2479.58</v>
      </c>
      <c r="G16" s="4">
        <v>2534.79</v>
      </c>
      <c r="H16" s="4">
        <v>2534.79</v>
      </c>
      <c r="I16" s="4">
        <v>2645.2</v>
      </c>
      <c r="J16" s="4">
        <v>2645.2</v>
      </c>
      <c r="K16" s="4">
        <v>2755.61</v>
      </c>
      <c r="L16" s="4">
        <v>2810.82</v>
      </c>
      <c r="M16" s="4">
        <v>2907.43</v>
      </c>
      <c r="N16" s="4">
        <v>2907.43</v>
      </c>
      <c r="O16" s="4">
        <v>3004.33</v>
      </c>
      <c r="P16" s="4">
        <v>3004.33</v>
      </c>
      <c r="Q16" s="4">
        <v>3102.86</v>
      </c>
      <c r="R16" s="4">
        <v>3102.86</v>
      </c>
      <c r="S16" s="4">
        <v>3201.38</v>
      </c>
      <c r="T16" s="4">
        <v>3201.38</v>
      </c>
      <c r="U16" s="4">
        <v>3299.91</v>
      </c>
      <c r="V16" s="4">
        <v>3299.91</v>
      </c>
      <c r="W16" s="4">
        <v>3398.44</v>
      </c>
      <c r="X16" s="4">
        <v>3398.44</v>
      </c>
      <c r="Y16" s="4">
        <v>3496.97</v>
      </c>
      <c r="Z16" s="4">
        <v>3496.97</v>
      </c>
      <c r="AA16" s="4">
        <v>3595.5</v>
      </c>
      <c r="AB16" s="4">
        <v>3595.5</v>
      </c>
      <c r="AC16" s="4">
        <v>3694.02</v>
      </c>
      <c r="AD16" s="4">
        <v>3694.02</v>
      </c>
      <c r="AE16" s="4">
        <v>3694.02</v>
      </c>
      <c r="AF16" s="4">
        <v>3694.02</v>
      </c>
      <c r="AG16" s="4">
        <v>3694.02</v>
      </c>
      <c r="AH16" s="4">
        <v>3694.02</v>
      </c>
      <c r="AI16" s="4">
        <v>3694.02</v>
      </c>
      <c r="AJ16" s="4">
        <v>3694.02</v>
      </c>
      <c r="AK16" s="4">
        <v>3694.02</v>
      </c>
      <c r="AL16" s="4">
        <v>3694.02</v>
      </c>
      <c r="AM16" s="4">
        <v>3694.02</v>
      </c>
      <c r="AN16" s="4">
        <v>3694.02</v>
      </c>
      <c r="AO16" s="4">
        <v>3694.02</v>
      </c>
      <c r="AP16" s="4">
        <v>3694.02</v>
      </c>
      <c r="AQ16" s="4">
        <v>3694.02</v>
      </c>
      <c r="AR16" s="4">
        <v>3694.02</v>
      </c>
      <c r="AS16" s="4">
        <v>3694.02</v>
      </c>
      <c r="AT16" s="4">
        <v>3694.02</v>
      </c>
      <c r="AU16" s="4">
        <v>3694.02</v>
      </c>
      <c r="AV16" s="4">
        <v>3694.02</v>
      </c>
      <c r="AW16" s="4">
        <v>3694.02</v>
      </c>
      <c r="AX16" s="2"/>
    </row>
    <row r="17" spans="1:50" x14ac:dyDescent="0.2">
      <c r="A17" s="3" t="s">
        <v>16</v>
      </c>
      <c r="B17" s="4">
        <v>2279.46</v>
      </c>
      <c r="C17" s="4">
        <v>2458.87</v>
      </c>
      <c r="D17" s="4">
        <v>2458.87</v>
      </c>
      <c r="E17" s="4">
        <v>2500.2800000000002</v>
      </c>
      <c r="F17" s="4">
        <v>2500.2800000000002</v>
      </c>
      <c r="G17" s="4">
        <v>2555.4899999999998</v>
      </c>
      <c r="H17" s="4">
        <v>2555.4899999999998</v>
      </c>
      <c r="I17" s="4">
        <v>2665.9</v>
      </c>
      <c r="J17" s="4">
        <v>2665.9</v>
      </c>
      <c r="K17" s="4">
        <v>2776.32</v>
      </c>
      <c r="L17" s="4">
        <v>2831.52</v>
      </c>
      <c r="M17" s="4">
        <v>2928.13</v>
      </c>
      <c r="N17" s="4">
        <v>2928.13</v>
      </c>
      <c r="O17" s="4">
        <v>3025.45</v>
      </c>
      <c r="P17" s="4">
        <v>3025.45</v>
      </c>
      <c r="Q17" s="4">
        <v>3123.97</v>
      </c>
      <c r="R17" s="4">
        <v>3123.97</v>
      </c>
      <c r="S17" s="4">
        <v>3222.49</v>
      </c>
      <c r="T17" s="4">
        <v>3222.49</v>
      </c>
      <c r="U17" s="4">
        <v>3321.03</v>
      </c>
      <c r="V17" s="4">
        <v>3321.03</v>
      </c>
      <c r="W17" s="4">
        <v>3419.55</v>
      </c>
      <c r="X17" s="4">
        <v>3419.55</v>
      </c>
      <c r="Y17" s="4">
        <v>3518.08</v>
      </c>
      <c r="Z17" s="4">
        <v>3518.08</v>
      </c>
      <c r="AA17" s="4">
        <v>3616.6</v>
      </c>
      <c r="AB17" s="4">
        <v>3616.6</v>
      </c>
      <c r="AC17" s="4">
        <v>3715.13</v>
      </c>
      <c r="AD17" s="4">
        <v>3715.13</v>
      </c>
      <c r="AE17" s="4">
        <v>3813.66</v>
      </c>
      <c r="AF17" s="4">
        <v>3813.66</v>
      </c>
      <c r="AG17" s="4">
        <v>3813.66</v>
      </c>
      <c r="AH17" s="4">
        <v>3813.66</v>
      </c>
      <c r="AI17" s="4">
        <v>3813.66</v>
      </c>
      <c r="AJ17" s="4">
        <v>3813.66</v>
      </c>
      <c r="AK17" s="4">
        <v>3813.66</v>
      </c>
      <c r="AL17" s="4">
        <v>3813.66</v>
      </c>
      <c r="AM17" s="4">
        <v>3813.66</v>
      </c>
      <c r="AN17" s="4">
        <v>3813.66</v>
      </c>
      <c r="AO17" s="4">
        <v>3813.66</v>
      </c>
      <c r="AP17" s="4">
        <v>3813.66</v>
      </c>
      <c r="AQ17" s="4">
        <v>3813.66</v>
      </c>
      <c r="AR17" s="4">
        <v>3813.66</v>
      </c>
      <c r="AS17" s="4">
        <v>3813.66</v>
      </c>
      <c r="AT17" s="4">
        <v>3813.66</v>
      </c>
      <c r="AU17" s="4">
        <v>3813.66</v>
      </c>
      <c r="AV17" s="4">
        <v>3813.66</v>
      </c>
      <c r="AW17" s="4">
        <v>3813.66</v>
      </c>
      <c r="AX17" s="2"/>
    </row>
    <row r="18" spans="1:50" x14ac:dyDescent="0.2">
      <c r="A18" s="3" t="s">
        <v>17</v>
      </c>
      <c r="B18" s="4">
        <v>2279.4499999999998</v>
      </c>
      <c r="C18" s="4">
        <v>2451.9699999999998</v>
      </c>
      <c r="D18" s="4">
        <v>2451.9699999999998</v>
      </c>
      <c r="E18" s="4">
        <v>2493.38</v>
      </c>
      <c r="F18" s="4">
        <v>2493.38</v>
      </c>
      <c r="G18" s="4">
        <v>2534.8000000000002</v>
      </c>
      <c r="H18" s="4">
        <v>2534.8000000000002</v>
      </c>
      <c r="I18" s="4">
        <v>2576.1999999999998</v>
      </c>
      <c r="J18" s="4">
        <v>2576.1999999999998</v>
      </c>
      <c r="K18" s="4">
        <v>2617.62</v>
      </c>
      <c r="L18" s="4">
        <v>2672.82</v>
      </c>
      <c r="M18" s="4">
        <v>2728.02</v>
      </c>
      <c r="N18" s="4">
        <v>2728.02</v>
      </c>
      <c r="O18" s="4">
        <v>2783.23</v>
      </c>
      <c r="P18" s="4">
        <v>2783.23</v>
      </c>
      <c r="Q18" s="4">
        <v>2838.43</v>
      </c>
      <c r="R18" s="4">
        <v>2838.43</v>
      </c>
      <c r="S18" s="4">
        <v>2893.64</v>
      </c>
      <c r="T18" s="4">
        <v>2893.64</v>
      </c>
      <c r="U18" s="4">
        <v>2948.84</v>
      </c>
      <c r="V18" s="4">
        <v>2948.84</v>
      </c>
      <c r="W18" s="4">
        <v>3004.32</v>
      </c>
      <c r="X18" s="4">
        <v>3004.32</v>
      </c>
      <c r="Y18" s="4">
        <v>3060.62</v>
      </c>
      <c r="Z18" s="4">
        <v>3060.62</v>
      </c>
      <c r="AA18" s="4">
        <v>3116.91</v>
      </c>
      <c r="AB18" s="4">
        <v>3116.91</v>
      </c>
      <c r="AC18" s="4">
        <v>3173.21</v>
      </c>
      <c r="AD18" s="4">
        <v>3173.21</v>
      </c>
      <c r="AE18" s="4">
        <v>3229.5</v>
      </c>
      <c r="AF18" s="4">
        <v>3229.5</v>
      </c>
      <c r="AG18" s="4">
        <v>3285.8</v>
      </c>
      <c r="AH18" s="4">
        <v>3285.8</v>
      </c>
      <c r="AI18" s="4">
        <v>3285.8</v>
      </c>
      <c r="AJ18" s="4">
        <v>3285.8</v>
      </c>
      <c r="AK18" s="4">
        <v>3285.8</v>
      </c>
      <c r="AL18" s="4">
        <v>3285.8</v>
      </c>
      <c r="AM18" s="4">
        <v>3285.8</v>
      </c>
      <c r="AN18" s="4">
        <v>3285.8</v>
      </c>
      <c r="AO18" s="4">
        <v>3285.8</v>
      </c>
      <c r="AP18" s="4">
        <v>3285.8</v>
      </c>
      <c r="AQ18" s="4">
        <v>3285.8</v>
      </c>
      <c r="AR18" s="4">
        <v>3285.8</v>
      </c>
      <c r="AS18" s="4">
        <v>3285.8</v>
      </c>
      <c r="AT18" s="4">
        <v>3285.8</v>
      </c>
      <c r="AU18" s="4">
        <v>3285.8</v>
      </c>
      <c r="AV18" s="4">
        <v>3285.8</v>
      </c>
      <c r="AW18" s="4">
        <v>3285.8</v>
      </c>
      <c r="AX18" s="2"/>
    </row>
    <row r="19" spans="1:50" x14ac:dyDescent="0.2">
      <c r="A19" s="3" t="s">
        <v>18</v>
      </c>
      <c r="B19" s="4">
        <v>2279.4499999999998</v>
      </c>
      <c r="C19" s="4">
        <v>2451.9699999999998</v>
      </c>
      <c r="D19" s="4">
        <v>2451.9699999999998</v>
      </c>
      <c r="E19" s="4">
        <v>2493.38</v>
      </c>
      <c r="F19" s="4">
        <v>2493.38</v>
      </c>
      <c r="G19" s="4">
        <v>2534.8000000000002</v>
      </c>
      <c r="H19" s="4">
        <v>2534.8000000000002</v>
      </c>
      <c r="I19" s="4">
        <v>2866.04</v>
      </c>
      <c r="J19" s="4">
        <v>2866.04</v>
      </c>
      <c r="K19" s="4">
        <v>2907.45</v>
      </c>
      <c r="L19" s="4">
        <v>2962.66</v>
      </c>
      <c r="M19" s="4">
        <v>3018.42</v>
      </c>
      <c r="N19" s="4">
        <v>3018.42</v>
      </c>
      <c r="O19" s="4">
        <v>3074.71</v>
      </c>
      <c r="P19" s="4">
        <v>3074.71</v>
      </c>
      <c r="Q19" s="4">
        <v>3131.01</v>
      </c>
      <c r="R19" s="4">
        <v>3131.01</v>
      </c>
      <c r="S19" s="4">
        <v>3187.31</v>
      </c>
      <c r="T19" s="4">
        <v>3187.31</v>
      </c>
      <c r="U19" s="4">
        <v>3243.6</v>
      </c>
      <c r="V19" s="4">
        <v>3243.6</v>
      </c>
      <c r="W19" s="4">
        <v>3299.9</v>
      </c>
      <c r="X19" s="4">
        <v>3299.9</v>
      </c>
      <c r="Y19" s="4">
        <v>3356.19</v>
      </c>
      <c r="Z19" s="4">
        <v>3356.19</v>
      </c>
      <c r="AA19" s="4">
        <v>3412.49</v>
      </c>
      <c r="AB19" s="4">
        <v>3412.49</v>
      </c>
      <c r="AC19" s="4">
        <v>3468.78</v>
      </c>
      <c r="AD19" s="4">
        <v>3468.78</v>
      </c>
      <c r="AE19" s="4">
        <v>3525.08</v>
      </c>
      <c r="AF19" s="4">
        <v>3525.08</v>
      </c>
      <c r="AG19" s="4">
        <v>3581.37</v>
      </c>
      <c r="AH19" s="4">
        <v>3581.37</v>
      </c>
      <c r="AI19" s="4">
        <v>3581.37</v>
      </c>
      <c r="AJ19" s="4">
        <v>3581.37</v>
      </c>
      <c r="AK19" s="4">
        <v>3581.37</v>
      </c>
      <c r="AL19" s="4">
        <v>3581.37</v>
      </c>
      <c r="AM19" s="4">
        <v>3581.37</v>
      </c>
      <c r="AN19" s="4">
        <v>3581.37</v>
      </c>
      <c r="AO19" s="4">
        <v>3581.37</v>
      </c>
      <c r="AP19" s="4">
        <v>3581.37</v>
      </c>
      <c r="AQ19" s="4">
        <v>3581.37</v>
      </c>
      <c r="AR19" s="4">
        <v>3581.37</v>
      </c>
      <c r="AS19" s="4">
        <v>3581.37</v>
      </c>
      <c r="AT19" s="4">
        <v>3581.37</v>
      </c>
      <c r="AU19" s="4">
        <v>3581.37</v>
      </c>
      <c r="AV19" s="4">
        <v>3581.37</v>
      </c>
      <c r="AW19" s="4">
        <v>3581.37</v>
      </c>
      <c r="AX19" s="2"/>
    </row>
    <row r="20" spans="1:50" x14ac:dyDescent="0.2">
      <c r="A20" s="3" t="s">
        <v>20</v>
      </c>
      <c r="B20" s="4">
        <v>2307.06</v>
      </c>
      <c r="C20" s="4">
        <v>2486.48</v>
      </c>
      <c r="D20" s="4">
        <v>2486.48</v>
      </c>
      <c r="E20" s="4">
        <v>2527.89</v>
      </c>
      <c r="F20" s="4">
        <v>2527.89</v>
      </c>
      <c r="G20" s="4">
        <v>2583.09</v>
      </c>
      <c r="H20" s="4">
        <v>2583.09</v>
      </c>
      <c r="I20" s="4">
        <v>2693.51</v>
      </c>
      <c r="J20" s="4">
        <v>2693.51</v>
      </c>
      <c r="K20" s="4">
        <v>2803.92</v>
      </c>
      <c r="L20" s="4">
        <v>2859.12</v>
      </c>
      <c r="M20" s="4">
        <v>2955.74</v>
      </c>
      <c r="N20" s="4">
        <v>2955.74</v>
      </c>
      <c r="O20" s="4">
        <v>3053.6</v>
      </c>
      <c r="P20" s="4">
        <v>3053.6</v>
      </c>
      <c r="Q20" s="4">
        <v>3152.13</v>
      </c>
      <c r="R20" s="4">
        <v>3152.13</v>
      </c>
      <c r="S20" s="4">
        <v>3250.66</v>
      </c>
      <c r="T20" s="4">
        <v>3250.66</v>
      </c>
      <c r="U20" s="4">
        <v>3349.18</v>
      </c>
      <c r="V20" s="4">
        <v>3349.18</v>
      </c>
      <c r="W20" s="4">
        <v>3447.7</v>
      </c>
      <c r="X20" s="4">
        <v>3447.7</v>
      </c>
      <c r="Y20" s="4">
        <v>3546.23</v>
      </c>
      <c r="Z20" s="4">
        <v>3546.23</v>
      </c>
      <c r="AA20" s="4">
        <v>3644.76</v>
      </c>
      <c r="AB20" s="4">
        <v>3644.76</v>
      </c>
      <c r="AC20" s="4">
        <v>3743.29</v>
      </c>
      <c r="AD20" s="4">
        <v>3743.29</v>
      </c>
      <c r="AE20" s="4">
        <v>3841.82</v>
      </c>
      <c r="AF20" s="4">
        <v>3841.82</v>
      </c>
      <c r="AG20" s="4">
        <v>3841.82</v>
      </c>
      <c r="AH20" s="4">
        <v>3841.82</v>
      </c>
      <c r="AI20" s="4">
        <v>3841.82</v>
      </c>
      <c r="AJ20" s="4">
        <v>3841.82</v>
      </c>
      <c r="AK20" s="4">
        <v>3841.82</v>
      </c>
      <c r="AL20" s="4">
        <v>3841.82</v>
      </c>
      <c r="AM20" s="4">
        <v>3841.82</v>
      </c>
      <c r="AN20" s="4">
        <v>3841.82</v>
      </c>
      <c r="AO20" s="4">
        <v>3841.82</v>
      </c>
      <c r="AP20" s="4">
        <v>3841.82</v>
      </c>
      <c r="AQ20" s="4">
        <v>3841.82</v>
      </c>
      <c r="AR20" s="4">
        <v>3841.82</v>
      </c>
      <c r="AS20" s="4">
        <v>3841.82</v>
      </c>
      <c r="AT20" s="4">
        <v>3841.82</v>
      </c>
      <c r="AU20" s="4">
        <v>3841.82</v>
      </c>
      <c r="AV20" s="4">
        <v>3841.82</v>
      </c>
      <c r="AW20" s="4">
        <v>3841.82</v>
      </c>
      <c r="AX20" s="2"/>
    </row>
    <row r="21" spans="1:50" x14ac:dyDescent="0.2">
      <c r="A21" s="3" t="s">
        <v>21</v>
      </c>
      <c r="B21" s="4">
        <v>2362.2600000000002</v>
      </c>
      <c r="C21" s="4">
        <v>2541.6799999999998</v>
      </c>
      <c r="D21" s="4">
        <v>2541.6799999999998</v>
      </c>
      <c r="E21" s="4">
        <v>2583.09</v>
      </c>
      <c r="F21" s="4">
        <v>2583.09</v>
      </c>
      <c r="G21" s="4">
        <v>2638.3</v>
      </c>
      <c r="H21" s="4">
        <v>2638.3</v>
      </c>
      <c r="I21" s="4">
        <v>2748.71</v>
      </c>
      <c r="J21" s="4">
        <v>2748.71</v>
      </c>
      <c r="K21" s="4">
        <v>2859.12</v>
      </c>
      <c r="L21" s="4">
        <v>2914.33</v>
      </c>
      <c r="M21" s="4">
        <v>3011.37</v>
      </c>
      <c r="N21" s="4">
        <v>3011.37</v>
      </c>
      <c r="O21" s="4">
        <v>3109.9</v>
      </c>
      <c r="P21" s="4">
        <v>3109.9</v>
      </c>
      <c r="Q21" s="4">
        <v>3208.42</v>
      </c>
      <c r="R21" s="4">
        <v>3208.42</v>
      </c>
      <c r="S21" s="4">
        <v>3306.95</v>
      </c>
      <c r="T21" s="4">
        <v>3306.95</v>
      </c>
      <c r="U21" s="4">
        <v>3405.48</v>
      </c>
      <c r="V21" s="4">
        <v>3405.48</v>
      </c>
      <c r="W21" s="4">
        <v>3504.01</v>
      </c>
      <c r="X21" s="4">
        <v>3504.01</v>
      </c>
      <c r="Y21" s="4">
        <v>3602.54</v>
      </c>
      <c r="Z21" s="4">
        <v>3602.54</v>
      </c>
      <c r="AA21" s="4">
        <v>3701.06</v>
      </c>
      <c r="AB21" s="4">
        <v>3701.06</v>
      </c>
      <c r="AC21" s="4">
        <v>3799.58</v>
      </c>
      <c r="AD21" s="4">
        <v>3799.58</v>
      </c>
      <c r="AE21" s="4">
        <v>3898.11</v>
      </c>
      <c r="AF21" s="4">
        <v>3898.11</v>
      </c>
      <c r="AG21" s="4">
        <v>3898.11</v>
      </c>
      <c r="AH21" s="4">
        <v>3898.11</v>
      </c>
      <c r="AI21" s="4">
        <v>3898.11</v>
      </c>
      <c r="AJ21" s="4">
        <v>3898.11</v>
      </c>
      <c r="AK21" s="4">
        <v>3898.11</v>
      </c>
      <c r="AL21" s="4">
        <v>3898.11</v>
      </c>
      <c r="AM21" s="4">
        <v>3898.11</v>
      </c>
      <c r="AN21" s="4">
        <v>3898.11</v>
      </c>
      <c r="AO21" s="4">
        <v>3898.11</v>
      </c>
      <c r="AP21" s="4">
        <v>3898.11</v>
      </c>
      <c r="AQ21" s="4">
        <v>3898.11</v>
      </c>
      <c r="AR21" s="4">
        <v>3898.11</v>
      </c>
      <c r="AS21" s="4">
        <v>3898.11</v>
      </c>
      <c r="AT21" s="4">
        <v>3898.11</v>
      </c>
      <c r="AU21" s="4">
        <v>3898.11</v>
      </c>
      <c r="AV21" s="4">
        <v>3898.11</v>
      </c>
      <c r="AW21" s="4">
        <v>3898.11</v>
      </c>
      <c r="AX21" s="2"/>
    </row>
    <row r="22" spans="1:50" x14ac:dyDescent="0.2">
      <c r="A22" s="3" t="s">
        <v>19</v>
      </c>
      <c r="B22" s="4">
        <v>2362.2600000000002</v>
      </c>
      <c r="C22" s="4">
        <v>2541.6799999999998</v>
      </c>
      <c r="D22" s="4">
        <v>2541.6799999999998</v>
      </c>
      <c r="E22" s="4">
        <v>2583.09</v>
      </c>
      <c r="F22" s="4">
        <v>2583.09</v>
      </c>
      <c r="G22" s="4">
        <v>2638.3</v>
      </c>
      <c r="H22" s="4">
        <v>2638.3</v>
      </c>
      <c r="I22" s="4">
        <v>2994.95</v>
      </c>
      <c r="J22" s="4">
        <v>2994.95</v>
      </c>
      <c r="K22" s="4">
        <v>3079.4</v>
      </c>
      <c r="L22" s="4">
        <v>3135.69</v>
      </c>
      <c r="M22" s="4">
        <v>3220.14</v>
      </c>
      <c r="N22" s="4">
        <v>3220.14</v>
      </c>
      <c r="O22" s="4">
        <v>3304.59</v>
      </c>
      <c r="P22" s="4">
        <v>3304.59</v>
      </c>
      <c r="Q22" s="4">
        <v>3389.03</v>
      </c>
      <c r="R22" s="4">
        <v>3389.03</v>
      </c>
      <c r="S22" s="4">
        <v>3473.48</v>
      </c>
      <c r="T22" s="4">
        <v>3473.48</v>
      </c>
      <c r="U22" s="4">
        <v>3557.93</v>
      </c>
      <c r="V22" s="4">
        <v>3557.93</v>
      </c>
      <c r="W22" s="4">
        <v>3642.37</v>
      </c>
      <c r="X22" s="4">
        <v>3642.37</v>
      </c>
      <c r="Y22" s="4">
        <v>3726.82</v>
      </c>
      <c r="Z22" s="4">
        <v>3726.82</v>
      </c>
      <c r="AA22" s="4">
        <v>3811.27</v>
      </c>
      <c r="AB22" s="4">
        <v>3811.27</v>
      </c>
      <c r="AC22" s="4">
        <v>3895.71</v>
      </c>
      <c r="AD22" s="4">
        <v>3895.71</v>
      </c>
      <c r="AE22" s="4">
        <v>3895.71</v>
      </c>
      <c r="AF22" s="4">
        <v>3895.71</v>
      </c>
      <c r="AG22" s="4">
        <v>3895.71</v>
      </c>
      <c r="AH22" s="4">
        <v>3895.71</v>
      </c>
      <c r="AI22" s="4">
        <v>3895.71</v>
      </c>
      <c r="AJ22" s="4">
        <v>3895.71</v>
      </c>
      <c r="AK22" s="4">
        <v>3895.71</v>
      </c>
      <c r="AL22" s="4">
        <v>3895.71</v>
      </c>
      <c r="AM22" s="4">
        <v>3895.71</v>
      </c>
      <c r="AN22" s="4">
        <v>3895.71</v>
      </c>
      <c r="AO22" s="4">
        <v>3895.71</v>
      </c>
      <c r="AP22" s="4">
        <v>3895.71</v>
      </c>
      <c r="AQ22" s="4">
        <v>3895.71</v>
      </c>
      <c r="AR22" s="4">
        <v>3895.71</v>
      </c>
      <c r="AS22" s="4">
        <v>3895.71</v>
      </c>
      <c r="AT22" s="4">
        <v>3895.71</v>
      </c>
      <c r="AU22" s="4">
        <v>3895.71</v>
      </c>
      <c r="AV22" s="4">
        <v>3895.71</v>
      </c>
      <c r="AW22" s="4">
        <v>3895.71</v>
      </c>
      <c r="AX22" s="2"/>
    </row>
    <row r="23" spans="1:50" x14ac:dyDescent="0.2">
      <c r="A23" s="3" t="s">
        <v>22</v>
      </c>
      <c r="B23" s="4">
        <v>2376.06</v>
      </c>
      <c r="C23" s="4">
        <v>2548.59</v>
      </c>
      <c r="D23" s="4">
        <v>2548.59</v>
      </c>
      <c r="E23" s="4">
        <v>2589.9899999999998</v>
      </c>
      <c r="F23" s="4">
        <v>2589.9899999999998</v>
      </c>
      <c r="G23" s="4">
        <v>2631.41</v>
      </c>
      <c r="H23" s="4">
        <v>2631.41</v>
      </c>
      <c r="I23" s="4">
        <v>2672.81</v>
      </c>
      <c r="J23" s="4">
        <v>2672.81</v>
      </c>
      <c r="K23" s="4">
        <v>2714.22</v>
      </c>
      <c r="L23" s="4">
        <v>2769.43</v>
      </c>
      <c r="M23" s="4">
        <v>2824.63</v>
      </c>
      <c r="N23" s="4">
        <v>2824.63</v>
      </c>
      <c r="O23" s="4">
        <v>2879.84</v>
      </c>
      <c r="P23" s="4">
        <v>2879.84</v>
      </c>
      <c r="Q23" s="4">
        <v>2935.04</v>
      </c>
      <c r="R23" s="4">
        <v>2935.04</v>
      </c>
      <c r="S23" s="4">
        <v>2990.26</v>
      </c>
      <c r="T23" s="4">
        <v>2990.26</v>
      </c>
      <c r="U23" s="4">
        <v>3046.55</v>
      </c>
      <c r="V23" s="4">
        <v>3046.55</v>
      </c>
      <c r="W23" s="4">
        <v>3102.85</v>
      </c>
      <c r="X23" s="4">
        <v>3102.85</v>
      </c>
      <c r="Y23" s="4">
        <v>3159.14</v>
      </c>
      <c r="Z23" s="4">
        <v>3159.14</v>
      </c>
      <c r="AA23" s="4">
        <v>3215.43</v>
      </c>
      <c r="AB23" s="4">
        <v>3215.43</v>
      </c>
      <c r="AC23" s="4">
        <v>3271.73</v>
      </c>
      <c r="AD23" s="4">
        <v>3271.73</v>
      </c>
      <c r="AE23" s="4">
        <v>3328.03</v>
      </c>
      <c r="AF23" s="4">
        <v>3328.03</v>
      </c>
      <c r="AG23" s="4">
        <v>3384.32</v>
      </c>
      <c r="AH23" s="4">
        <v>3384.32</v>
      </c>
      <c r="AI23" s="4">
        <v>3384.32</v>
      </c>
      <c r="AJ23" s="4">
        <v>3384.32</v>
      </c>
      <c r="AK23" s="4">
        <v>3384.32</v>
      </c>
      <c r="AL23" s="4">
        <v>3384.32</v>
      </c>
      <c r="AM23" s="4">
        <v>3384.32</v>
      </c>
      <c r="AN23" s="4">
        <v>3384.32</v>
      </c>
      <c r="AO23" s="4">
        <v>3384.32</v>
      </c>
      <c r="AP23" s="4">
        <v>3384.32</v>
      </c>
      <c r="AQ23" s="4">
        <v>3384.32</v>
      </c>
      <c r="AR23" s="4">
        <v>3384.32</v>
      </c>
      <c r="AS23" s="4">
        <v>3384.32</v>
      </c>
      <c r="AT23" s="4">
        <v>3384.32</v>
      </c>
      <c r="AU23" s="4">
        <v>3384.32</v>
      </c>
      <c r="AV23" s="4">
        <v>3384.32</v>
      </c>
      <c r="AW23" s="4">
        <v>3384.32</v>
      </c>
      <c r="AX23" s="2"/>
    </row>
    <row r="24" spans="1:50" x14ac:dyDescent="0.2">
      <c r="A24" s="3" t="s">
        <v>23</v>
      </c>
      <c r="B24" s="4">
        <v>2427.67</v>
      </c>
      <c r="C24" s="4">
        <v>2587.38</v>
      </c>
      <c r="D24" s="4">
        <v>2599.31</v>
      </c>
      <c r="E24" s="4">
        <v>2611.25</v>
      </c>
      <c r="F24" s="4">
        <v>2623.18</v>
      </c>
      <c r="G24" s="4">
        <v>2635.11</v>
      </c>
      <c r="H24" s="4">
        <v>2647.05</v>
      </c>
      <c r="I24" s="4">
        <v>2658.98</v>
      </c>
      <c r="J24" s="4">
        <v>2670.92</v>
      </c>
      <c r="K24" s="4">
        <v>2682.86</v>
      </c>
      <c r="L24" s="4">
        <v>2753.68</v>
      </c>
      <c r="M24" s="4">
        <v>2765.62</v>
      </c>
      <c r="N24" s="4">
        <v>2777.55</v>
      </c>
      <c r="O24" s="4">
        <v>2789.49</v>
      </c>
      <c r="P24" s="4">
        <v>2801.42</v>
      </c>
      <c r="Q24" s="4">
        <v>2813.35</v>
      </c>
      <c r="R24" s="4">
        <v>2825.29</v>
      </c>
      <c r="S24" s="4">
        <v>2837.22</v>
      </c>
      <c r="T24" s="4">
        <v>2849.16</v>
      </c>
      <c r="U24" s="4">
        <v>2861.09</v>
      </c>
      <c r="V24" s="4">
        <v>2873.02</v>
      </c>
      <c r="W24" s="4">
        <v>2884.96</v>
      </c>
      <c r="X24" s="4">
        <v>2896.89</v>
      </c>
      <c r="Y24" s="4">
        <v>2908.83</v>
      </c>
      <c r="Z24" s="4">
        <v>2920.76</v>
      </c>
      <c r="AA24" s="4">
        <v>2932.69</v>
      </c>
      <c r="AB24" s="4">
        <v>2944.63</v>
      </c>
      <c r="AC24" s="4">
        <v>2956.56</v>
      </c>
      <c r="AD24" s="4">
        <v>2956.56</v>
      </c>
      <c r="AE24" s="4">
        <v>2956.56</v>
      </c>
      <c r="AF24" s="4">
        <v>2956.56</v>
      </c>
      <c r="AG24" s="4">
        <v>2956.56</v>
      </c>
      <c r="AH24" s="4">
        <v>2956.56</v>
      </c>
      <c r="AI24" s="4">
        <v>2956.56</v>
      </c>
      <c r="AJ24" s="4">
        <v>2956.56</v>
      </c>
      <c r="AK24" s="4">
        <v>2956.56</v>
      </c>
      <c r="AL24" s="4">
        <v>2956.56</v>
      </c>
      <c r="AM24" s="4">
        <v>2956.56</v>
      </c>
      <c r="AN24" s="4">
        <v>2956.56</v>
      </c>
      <c r="AO24" s="4">
        <v>2956.56</v>
      </c>
      <c r="AP24" s="4">
        <v>2956.56</v>
      </c>
      <c r="AQ24" s="4">
        <v>2956.56</v>
      </c>
      <c r="AR24" s="4">
        <v>2956.56</v>
      </c>
      <c r="AS24" s="4">
        <v>2956.56</v>
      </c>
      <c r="AT24" s="4">
        <v>2956.56</v>
      </c>
      <c r="AU24" s="4">
        <v>2956.56</v>
      </c>
      <c r="AV24" s="4">
        <v>2956.56</v>
      </c>
      <c r="AW24" s="4">
        <v>2956.56</v>
      </c>
      <c r="AX24" s="2"/>
    </row>
    <row r="25" spans="1:50" x14ac:dyDescent="0.2">
      <c r="A25" s="3" t="s">
        <v>24</v>
      </c>
      <c r="B25" s="4">
        <v>2431.27</v>
      </c>
      <c r="C25" s="4">
        <v>2610.69</v>
      </c>
      <c r="D25" s="4">
        <v>2610.69</v>
      </c>
      <c r="E25" s="4">
        <v>2652.1</v>
      </c>
      <c r="F25" s="4">
        <v>2652.1</v>
      </c>
      <c r="G25" s="4">
        <v>2707.31</v>
      </c>
      <c r="H25" s="4">
        <v>2707.31</v>
      </c>
      <c r="I25" s="4">
        <v>2817.71</v>
      </c>
      <c r="J25" s="4">
        <v>2817.71</v>
      </c>
      <c r="K25" s="4">
        <v>2928.13</v>
      </c>
      <c r="L25" s="4">
        <v>2983.34</v>
      </c>
      <c r="M25" s="4">
        <v>3081.74</v>
      </c>
      <c r="N25" s="4">
        <v>3081.74</v>
      </c>
      <c r="O25" s="4">
        <v>3180.26</v>
      </c>
      <c r="P25" s="4">
        <v>3180.26</v>
      </c>
      <c r="Q25" s="4">
        <v>3278.79</v>
      </c>
      <c r="R25" s="4">
        <v>3278.79</v>
      </c>
      <c r="S25" s="4">
        <v>3377.32</v>
      </c>
      <c r="T25" s="4">
        <v>3377.32</v>
      </c>
      <c r="U25" s="4">
        <v>3475.84</v>
      </c>
      <c r="V25" s="4">
        <v>3475.84</v>
      </c>
      <c r="W25" s="4">
        <v>3574.37</v>
      </c>
      <c r="X25" s="4">
        <v>3574.37</v>
      </c>
      <c r="Y25" s="4">
        <v>3672.9</v>
      </c>
      <c r="Z25" s="4">
        <v>3672.9</v>
      </c>
      <c r="AA25" s="4">
        <v>3771.43</v>
      </c>
      <c r="AB25" s="4">
        <v>3771.43</v>
      </c>
      <c r="AC25" s="4">
        <v>3869.96</v>
      </c>
      <c r="AD25" s="4">
        <v>3869.96</v>
      </c>
      <c r="AE25" s="4">
        <v>3968.48</v>
      </c>
      <c r="AF25" s="4">
        <v>3968.48</v>
      </c>
      <c r="AG25" s="4">
        <v>3968.48</v>
      </c>
      <c r="AH25" s="4">
        <v>3968.48</v>
      </c>
      <c r="AI25" s="4">
        <v>3968.48</v>
      </c>
      <c r="AJ25" s="4">
        <v>3968.48</v>
      </c>
      <c r="AK25" s="4">
        <v>3968.48</v>
      </c>
      <c r="AL25" s="4">
        <v>3968.48</v>
      </c>
      <c r="AM25" s="4">
        <v>3968.48</v>
      </c>
      <c r="AN25" s="4">
        <v>3968.48</v>
      </c>
      <c r="AO25" s="4">
        <v>3968.48</v>
      </c>
      <c r="AP25" s="4">
        <v>3968.48</v>
      </c>
      <c r="AQ25" s="4">
        <v>3968.48</v>
      </c>
      <c r="AR25" s="4">
        <v>3968.48</v>
      </c>
      <c r="AS25" s="4">
        <v>3968.48</v>
      </c>
      <c r="AT25" s="4">
        <v>3968.48</v>
      </c>
      <c r="AU25" s="4">
        <v>3968.48</v>
      </c>
      <c r="AV25" s="4">
        <v>3968.48</v>
      </c>
      <c r="AW25" s="4">
        <v>3968.48</v>
      </c>
      <c r="AX25" s="2"/>
    </row>
    <row r="26" spans="1:50" x14ac:dyDescent="0.2">
      <c r="A26" s="3" t="s">
        <v>25</v>
      </c>
      <c r="B26" s="4">
        <v>2472.6799999999998</v>
      </c>
      <c r="C26" s="4">
        <v>2645.19</v>
      </c>
      <c r="D26" s="4">
        <v>2645.19</v>
      </c>
      <c r="E26" s="4">
        <v>2686.61</v>
      </c>
      <c r="F26" s="4">
        <v>2686.61</v>
      </c>
      <c r="G26" s="4">
        <v>2728.01</v>
      </c>
      <c r="H26" s="4">
        <v>2728.01</v>
      </c>
      <c r="I26" s="4">
        <v>2769.43</v>
      </c>
      <c r="J26" s="4">
        <v>2769.43</v>
      </c>
      <c r="K26" s="4">
        <v>2810.83</v>
      </c>
      <c r="L26" s="4">
        <v>2866.04</v>
      </c>
      <c r="M26" s="4">
        <v>2921.24</v>
      </c>
      <c r="N26" s="4">
        <v>2921.24</v>
      </c>
      <c r="O26" s="4">
        <v>2976.45</v>
      </c>
      <c r="P26" s="4">
        <v>2976.45</v>
      </c>
      <c r="Q26" s="4">
        <v>3032.48</v>
      </c>
      <c r="R26" s="4">
        <v>3032.48</v>
      </c>
      <c r="S26" s="4">
        <v>3088.77</v>
      </c>
      <c r="T26" s="4">
        <v>3088.77</v>
      </c>
      <c r="U26" s="4">
        <v>3145.07</v>
      </c>
      <c r="V26" s="4">
        <v>3145.07</v>
      </c>
      <c r="W26" s="4">
        <v>3201.36</v>
      </c>
      <c r="X26" s="4">
        <v>3201.36</v>
      </c>
      <c r="Y26" s="4">
        <v>3257.66</v>
      </c>
      <c r="Z26" s="4">
        <v>3257.66</v>
      </c>
      <c r="AA26" s="4">
        <v>3313.95</v>
      </c>
      <c r="AB26" s="4">
        <v>3313.95</v>
      </c>
      <c r="AC26" s="4">
        <v>3370.25</v>
      </c>
      <c r="AD26" s="4">
        <v>3370.25</v>
      </c>
      <c r="AE26" s="4">
        <v>3426.55</v>
      </c>
      <c r="AF26" s="4">
        <v>3426.55</v>
      </c>
      <c r="AG26" s="4">
        <v>3482.84</v>
      </c>
      <c r="AH26" s="4">
        <v>3482.84</v>
      </c>
      <c r="AI26" s="4">
        <v>3482.84</v>
      </c>
      <c r="AJ26" s="4">
        <v>3482.84</v>
      </c>
      <c r="AK26" s="4">
        <v>3482.84</v>
      </c>
      <c r="AL26" s="4">
        <v>3482.84</v>
      </c>
      <c r="AM26" s="4">
        <v>3482.84</v>
      </c>
      <c r="AN26" s="4">
        <v>3482.84</v>
      </c>
      <c r="AO26" s="4">
        <v>3482.84</v>
      </c>
      <c r="AP26" s="4">
        <v>3482.84</v>
      </c>
      <c r="AQ26" s="4">
        <v>3482.84</v>
      </c>
      <c r="AR26" s="4">
        <v>3482.84</v>
      </c>
      <c r="AS26" s="4">
        <v>3482.84</v>
      </c>
      <c r="AT26" s="4">
        <v>3482.84</v>
      </c>
      <c r="AU26" s="4">
        <v>3482.84</v>
      </c>
      <c r="AV26" s="4">
        <v>3482.84</v>
      </c>
      <c r="AW26" s="4">
        <v>3482.84</v>
      </c>
      <c r="AX26" s="2"/>
    </row>
    <row r="27" spans="1:50" x14ac:dyDescent="0.2">
      <c r="A27" s="3" t="s">
        <v>26</v>
      </c>
      <c r="B27" s="4">
        <v>2130.59</v>
      </c>
      <c r="C27" s="4">
        <v>2310.0100000000002</v>
      </c>
      <c r="D27" s="4">
        <v>2329.9899999999998</v>
      </c>
      <c r="E27" s="4">
        <v>2349.9699999999998</v>
      </c>
      <c r="F27" s="4">
        <v>2369.96</v>
      </c>
      <c r="G27" s="4">
        <v>2389.94</v>
      </c>
      <c r="H27" s="4">
        <v>2438.2399999999998</v>
      </c>
      <c r="I27" s="4">
        <v>2486.54</v>
      </c>
      <c r="J27" s="4">
        <v>2534.85</v>
      </c>
      <c r="K27" s="4">
        <v>2583.14</v>
      </c>
      <c r="L27" s="4">
        <v>2686.66</v>
      </c>
      <c r="M27" s="4">
        <v>2734.96</v>
      </c>
      <c r="N27" s="4">
        <v>2783.27</v>
      </c>
      <c r="O27" s="4">
        <v>2831.57</v>
      </c>
      <c r="P27" s="4">
        <v>2879.86</v>
      </c>
      <c r="Q27" s="4">
        <v>2928.16</v>
      </c>
      <c r="R27" s="4">
        <v>2976.47</v>
      </c>
      <c r="S27" s="4">
        <v>3025.45</v>
      </c>
      <c r="T27" s="4">
        <v>3074.71</v>
      </c>
      <c r="U27" s="4">
        <v>3123.95</v>
      </c>
      <c r="V27" s="4">
        <v>3173.21</v>
      </c>
      <c r="W27" s="4">
        <v>3222.47</v>
      </c>
      <c r="X27" s="4">
        <v>3271.72</v>
      </c>
      <c r="Y27" s="4">
        <v>3320.97</v>
      </c>
      <c r="Z27" s="4">
        <v>3370.23</v>
      </c>
      <c r="AA27" s="4">
        <v>3419.48</v>
      </c>
      <c r="AB27" s="4">
        <v>3468.73</v>
      </c>
      <c r="AC27" s="4">
        <v>3517.99</v>
      </c>
      <c r="AD27" s="4">
        <v>3567.24</v>
      </c>
      <c r="AE27" s="4">
        <v>3616.49</v>
      </c>
      <c r="AF27" s="4">
        <v>3616.49</v>
      </c>
      <c r="AG27" s="4">
        <v>3616.49</v>
      </c>
      <c r="AH27" s="4">
        <v>3616.49</v>
      </c>
      <c r="AI27" s="4">
        <v>3616.49</v>
      </c>
      <c r="AJ27" s="4">
        <v>3616.49</v>
      </c>
      <c r="AK27" s="4">
        <v>3616.49</v>
      </c>
      <c r="AL27" s="4">
        <v>3616.49</v>
      </c>
      <c r="AM27" s="4">
        <v>3616.49</v>
      </c>
      <c r="AN27" s="4">
        <v>3616.49</v>
      </c>
      <c r="AO27" s="4">
        <v>3616.49</v>
      </c>
      <c r="AP27" s="4">
        <v>3616.49</v>
      </c>
      <c r="AQ27" s="4">
        <v>3616.49</v>
      </c>
      <c r="AR27" s="4">
        <v>3616.49</v>
      </c>
      <c r="AS27" s="4">
        <v>3616.49</v>
      </c>
      <c r="AT27" s="4">
        <v>3616.49</v>
      </c>
      <c r="AU27" s="4">
        <v>3616.49</v>
      </c>
      <c r="AV27" s="4">
        <v>3616.49</v>
      </c>
      <c r="AW27" s="4">
        <v>3616.49</v>
      </c>
      <c r="AX27" s="2"/>
    </row>
    <row r="28" spans="1:50" x14ac:dyDescent="0.2">
      <c r="A28" s="3" t="s">
        <v>27</v>
      </c>
      <c r="B28" s="4">
        <v>2500.2800000000002</v>
      </c>
      <c r="C28" s="4">
        <v>2679.7</v>
      </c>
      <c r="D28" s="4">
        <v>2679.7</v>
      </c>
      <c r="E28" s="4">
        <v>2721.11</v>
      </c>
      <c r="F28" s="4">
        <v>2721.11</v>
      </c>
      <c r="G28" s="4">
        <v>2776.32</v>
      </c>
      <c r="H28" s="4">
        <v>2776.32</v>
      </c>
      <c r="I28" s="4">
        <v>2886.73</v>
      </c>
      <c r="J28" s="4">
        <v>2886.73</v>
      </c>
      <c r="K28" s="4">
        <v>2997.3</v>
      </c>
      <c r="L28" s="4">
        <v>3053.59</v>
      </c>
      <c r="M28" s="4">
        <v>3152.12</v>
      </c>
      <c r="N28" s="4">
        <v>3152.12</v>
      </c>
      <c r="O28" s="4">
        <v>3250.65</v>
      </c>
      <c r="P28" s="4">
        <v>3250.65</v>
      </c>
      <c r="Q28" s="4">
        <v>3349.17</v>
      </c>
      <c r="R28" s="4">
        <v>3349.17</v>
      </c>
      <c r="S28" s="4">
        <v>3447.7</v>
      </c>
      <c r="T28" s="4">
        <v>3447.7</v>
      </c>
      <c r="U28" s="4">
        <v>3546.23</v>
      </c>
      <c r="V28" s="4">
        <v>3546.23</v>
      </c>
      <c r="W28" s="4">
        <v>3644.75</v>
      </c>
      <c r="X28" s="4">
        <v>3644.75</v>
      </c>
      <c r="Y28" s="4">
        <v>3743.28</v>
      </c>
      <c r="Z28" s="4">
        <v>3743.28</v>
      </c>
      <c r="AA28" s="4">
        <v>3841.81</v>
      </c>
      <c r="AB28" s="4">
        <v>3841.81</v>
      </c>
      <c r="AC28" s="4">
        <v>3940.33</v>
      </c>
      <c r="AD28" s="4">
        <v>3940.33</v>
      </c>
      <c r="AE28" s="4">
        <v>4038.86</v>
      </c>
      <c r="AF28" s="4">
        <v>4038.86</v>
      </c>
      <c r="AG28" s="4">
        <v>4038.86</v>
      </c>
      <c r="AH28" s="4">
        <v>4038.86</v>
      </c>
      <c r="AI28" s="4">
        <v>4038.86</v>
      </c>
      <c r="AJ28" s="4">
        <v>4038.86</v>
      </c>
      <c r="AK28" s="4">
        <v>4038.86</v>
      </c>
      <c r="AL28" s="4">
        <v>4038.86</v>
      </c>
      <c r="AM28" s="4">
        <v>4038.86</v>
      </c>
      <c r="AN28" s="4">
        <v>4038.86</v>
      </c>
      <c r="AO28" s="4">
        <v>4038.86</v>
      </c>
      <c r="AP28" s="4">
        <v>4038.86</v>
      </c>
      <c r="AQ28" s="4">
        <v>4038.86</v>
      </c>
      <c r="AR28" s="4">
        <v>4038.86</v>
      </c>
      <c r="AS28" s="4">
        <v>4038.86</v>
      </c>
      <c r="AT28" s="4">
        <v>4038.86</v>
      </c>
      <c r="AU28" s="4">
        <v>4038.86</v>
      </c>
      <c r="AV28" s="4">
        <v>4038.86</v>
      </c>
      <c r="AW28" s="4">
        <v>4038.86</v>
      </c>
      <c r="AX28" s="2"/>
    </row>
    <row r="29" spans="1:50" x14ac:dyDescent="0.2">
      <c r="A29" s="3" t="s">
        <v>28</v>
      </c>
      <c r="B29" s="4">
        <v>2516.38</v>
      </c>
      <c r="C29" s="4">
        <v>2688.9</v>
      </c>
      <c r="D29" s="4">
        <v>2688.9</v>
      </c>
      <c r="E29" s="4">
        <v>2730.31</v>
      </c>
      <c r="F29" s="4">
        <v>2730.31</v>
      </c>
      <c r="G29" s="4">
        <v>2771.72</v>
      </c>
      <c r="H29" s="4">
        <v>2771.72</v>
      </c>
      <c r="I29" s="4">
        <v>2813.13</v>
      </c>
      <c r="J29" s="4">
        <v>2813.13</v>
      </c>
      <c r="K29" s="4">
        <v>2854.54</v>
      </c>
      <c r="L29" s="4">
        <v>2909.74</v>
      </c>
      <c r="M29" s="4">
        <v>2964.95</v>
      </c>
      <c r="N29" s="4">
        <v>2964.95</v>
      </c>
      <c r="O29" s="4">
        <v>3020.75</v>
      </c>
      <c r="P29" s="4">
        <v>3020.75</v>
      </c>
      <c r="Q29" s="4">
        <v>3077.05</v>
      </c>
      <c r="R29" s="4">
        <v>3077.05</v>
      </c>
      <c r="S29" s="4">
        <v>3133.34</v>
      </c>
      <c r="T29" s="4">
        <v>3133.34</v>
      </c>
      <c r="U29" s="4">
        <v>3189.64</v>
      </c>
      <c r="V29" s="4">
        <v>3189.64</v>
      </c>
      <c r="W29" s="4">
        <v>3245.94</v>
      </c>
      <c r="X29" s="4">
        <v>3245.94</v>
      </c>
      <c r="Y29" s="4">
        <v>3302.23</v>
      </c>
      <c r="Z29" s="4">
        <v>3302.23</v>
      </c>
      <c r="AA29" s="4">
        <v>3358.53</v>
      </c>
      <c r="AB29" s="4">
        <v>3358.53</v>
      </c>
      <c r="AC29" s="4">
        <v>3414.82</v>
      </c>
      <c r="AD29" s="4">
        <v>3414.82</v>
      </c>
      <c r="AE29" s="4">
        <v>3471.11</v>
      </c>
      <c r="AF29" s="4">
        <v>3471.11</v>
      </c>
      <c r="AG29" s="4">
        <v>3527.41</v>
      </c>
      <c r="AH29" s="4">
        <v>3527.41</v>
      </c>
      <c r="AI29" s="4">
        <v>3527.41</v>
      </c>
      <c r="AJ29" s="4">
        <v>3527.41</v>
      </c>
      <c r="AK29" s="4">
        <v>3527.41</v>
      </c>
      <c r="AL29" s="4">
        <v>3527.41</v>
      </c>
      <c r="AM29" s="4">
        <v>3527.41</v>
      </c>
      <c r="AN29" s="4">
        <v>3527.41</v>
      </c>
      <c r="AO29" s="4">
        <v>3527.41</v>
      </c>
      <c r="AP29" s="4">
        <v>3527.41</v>
      </c>
      <c r="AQ29" s="4">
        <v>3527.41</v>
      </c>
      <c r="AR29" s="4">
        <v>3527.41</v>
      </c>
      <c r="AS29" s="4">
        <v>3527.41</v>
      </c>
      <c r="AT29" s="4">
        <v>3527.41</v>
      </c>
      <c r="AU29" s="4">
        <v>3527.41</v>
      </c>
      <c r="AV29" s="4">
        <v>3527.41</v>
      </c>
      <c r="AW29" s="4">
        <v>3527.41</v>
      </c>
      <c r="AX29" s="2"/>
    </row>
    <row r="30" spans="1:50" x14ac:dyDescent="0.2">
      <c r="A30" s="3" t="s">
        <v>29</v>
      </c>
      <c r="B30" s="4">
        <v>2560.0700000000002</v>
      </c>
      <c r="C30" s="4">
        <v>2746.41</v>
      </c>
      <c r="D30" s="4">
        <v>2746.41</v>
      </c>
      <c r="E30" s="4">
        <v>2829.22</v>
      </c>
      <c r="F30" s="4">
        <v>2829.22</v>
      </c>
      <c r="G30" s="4">
        <v>2912.03</v>
      </c>
      <c r="H30" s="4">
        <v>2912.03</v>
      </c>
      <c r="I30" s="4">
        <v>2994.95</v>
      </c>
      <c r="J30" s="4">
        <v>2994.95</v>
      </c>
      <c r="K30" s="4">
        <v>3079.39</v>
      </c>
      <c r="L30" s="4">
        <v>3135.69</v>
      </c>
      <c r="M30" s="4">
        <v>3220.13</v>
      </c>
      <c r="N30" s="4">
        <v>3220.13</v>
      </c>
      <c r="O30" s="4">
        <v>3304.58</v>
      </c>
      <c r="P30" s="4">
        <v>3304.58</v>
      </c>
      <c r="Q30" s="4">
        <v>3389.03</v>
      </c>
      <c r="R30" s="4">
        <v>3389.03</v>
      </c>
      <c r="S30" s="4">
        <v>3473.47</v>
      </c>
      <c r="T30" s="4">
        <v>3473.47</v>
      </c>
      <c r="U30" s="4">
        <v>3557.92</v>
      </c>
      <c r="V30" s="4">
        <v>3557.92</v>
      </c>
      <c r="W30" s="4">
        <v>3642.37</v>
      </c>
      <c r="X30" s="4">
        <v>3642.37</v>
      </c>
      <c r="Y30" s="4">
        <v>3726.82</v>
      </c>
      <c r="Z30" s="4">
        <v>3726.82</v>
      </c>
      <c r="AA30" s="4">
        <v>3811.26</v>
      </c>
      <c r="AB30" s="4">
        <v>3811.26</v>
      </c>
      <c r="AC30" s="4">
        <v>3895.71</v>
      </c>
      <c r="AD30" s="4">
        <v>3895.71</v>
      </c>
      <c r="AE30" s="4">
        <v>3895.71</v>
      </c>
      <c r="AF30" s="4">
        <v>3895.71</v>
      </c>
      <c r="AG30" s="4">
        <v>3895.71</v>
      </c>
      <c r="AH30" s="4">
        <v>3895.71</v>
      </c>
      <c r="AI30" s="4">
        <v>3895.71</v>
      </c>
      <c r="AJ30" s="4">
        <v>3895.71</v>
      </c>
      <c r="AK30" s="4">
        <v>3895.71</v>
      </c>
      <c r="AL30" s="4">
        <v>3895.71</v>
      </c>
      <c r="AM30" s="4">
        <v>3895.71</v>
      </c>
      <c r="AN30" s="4">
        <v>3895.71</v>
      </c>
      <c r="AO30" s="4">
        <v>3895.71</v>
      </c>
      <c r="AP30" s="4">
        <v>3895.71</v>
      </c>
      <c r="AQ30" s="4">
        <v>3895.71</v>
      </c>
      <c r="AR30" s="4">
        <v>3895.71</v>
      </c>
      <c r="AS30" s="4">
        <v>3895.71</v>
      </c>
      <c r="AT30" s="4">
        <v>3895.71</v>
      </c>
      <c r="AU30" s="4">
        <v>3895.71</v>
      </c>
      <c r="AV30" s="4">
        <v>3895.71</v>
      </c>
      <c r="AW30" s="4">
        <v>3895.71</v>
      </c>
      <c r="AX30" s="2"/>
    </row>
    <row r="31" spans="1:50" x14ac:dyDescent="0.2">
      <c r="A31" s="3" t="s">
        <v>31</v>
      </c>
      <c r="B31" s="4">
        <v>2560.0700000000002</v>
      </c>
      <c r="C31" s="4">
        <v>2746.41</v>
      </c>
      <c r="D31" s="4">
        <v>2746.41</v>
      </c>
      <c r="E31" s="4">
        <v>2829.22</v>
      </c>
      <c r="F31" s="4">
        <v>2829.22</v>
      </c>
      <c r="G31" s="4">
        <v>2912.03</v>
      </c>
      <c r="H31" s="4">
        <v>2912.03</v>
      </c>
      <c r="I31" s="4">
        <v>3318.67</v>
      </c>
      <c r="J31" s="4">
        <v>3318.67</v>
      </c>
      <c r="K31" s="4">
        <v>3403.12</v>
      </c>
      <c r="L31" s="4">
        <v>3459.42</v>
      </c>
      <c r="M31" s="4">
        <v>3543.86</v>
      </c>
      <c r="N31" s="4">
        <v>3543.86</v>
      </c>
      <c r="O31" s="4">
        <v>3628.31</v>
      </c>
      <c r="P31" s="4">
        <v>3628.31</v>
      </c>
      <c r="Q31" s="4">
        <v>3712.76</v>
      </c>
      <c r="R31" s="4">
        <v>4003.64</v>
      </c>
      <c r="S31" s="4">
        <v>4088.08</v>
      </c>
      <c r="T31" s="4">
        <v>4088.08</v>
      </c>
      <c r="U31" s="4">
        <v>4172.53</v>
      </c>
      <c r="V31" s="4">
        <v>4172.53</v>
      </c>
      <c r="W31" s="4">
        <v>4256.9799999999996</v>
      </c>
      <c r="X31" s="4">
        <v>4256.9799999999996</v>
      </c>
      <c r="Y31" s="4">
        <v>4341.43</v>
      </c>
      <c r="Z31" s="4">
        <v>4341.43</v>
      </c>
      <c r="AA31" s="4">
        <v>4425.88</v>
      </c>
      <c r="AB31" s="4">
        <v>4425.88</v>
      </c>
      <c r="AC31" s="4">
        <v>4510.32</v>
      </c>
      <c r="AD31" s="4">
        <v>4510.32</v>
      </c>
      <c r="AE31" s="4">
        <v>4510.32</v>
      </c>
      <c r="AF31" s="4">
        <v>4510.32</v>
      </c>
      <c r="AG31" s="4">
        <v>4510.32</v>
      </c>
      <c r="AH31" s="4">
        <v>4510.32</v>
      </c>
      <c r="AI31" s="4">
        <v>4510.32</v>
      </c>
      <c r="AJ31" s="4">
        <v>4510.32</v>
      </c>
      <c r="AK31" s="4">
        <v>4510.32</v>
      </c>
      <c r="AL31" s="4">
        <v>4510.32</v>
      </c>
      <c r="AM31" s="4">
        <v>4510.32</v>
      </c>
      <c r="AN31" s="4">
        <v>4510.32</v>
      </c>
      <c r="AO31" s="4">
        <v>4510.32</v>
      </c>
      <c r="AP31" s="4">
        <v>4510.32</v>
      </c>
      <c r="AQ31" s="4">
        <v>4510.32</v>
      </c>
      <c r="AR31" s="4">
        <v>4510.32</v>
      </c>
      <c r="AS31" s="4">
        <v>4510.32</v>
      </c>
      <c r="AT31" s="4">
        <v>4510.32</v>
      </c>
      <c r="AU31" s="4">
        <v>4510.32</v>
      </c>
      <c r="AV31" s="4">
        <v>4510.32</v>
      </c>
      <c r="AW31" s="4">
        <v>4510.32</v>
      </c>
      <c r="AX31" s="2"/>
    </row>
    <row r="32" spans="1:50" x14ac:dyDescent="0.2">
      <c r="A32" s="3" t="s">
        <v>32</v>
      </c>
      <c r="B32" s="4">
        <v>2746.41</v>
      </c>
      <c r="C32" s="4">
        <v>2829.22</v>
      </c>
      <c r="D32" s="4">
        <v>2829.22</v>
      </c>
      <c r="E32" s="4">
        <v>2912.03</v>
      </c>
      <c r="F32" s="4">
        <v>2912.03</v>
      </c>
      <c r="G32" s="4">
        <v>3318.67</v>
      </c>
      <c r="H32" s="4">
        <v>3318.67</v>
      </c>
      <c r="I32" s="4">
        <v>3403.12</v>
      </c>
      <c r="J32" s="4">
        <v>3459.42</v>
      </c>
      <c r="K32" s="4">
        <v>3543.86</v>
      </c>
      <c r="L32" s="4">
        <v>3543.86</v>
      </c>
      <c r="M32" s="4">
        <v>3628.31</v>
      </c>
      <c r="N32" s="4">
        <v>3628.31</v>
      </c>
      <c r="O32" s="4">
        <v>3712.76</v>
      </c>
      <c r="P32" s="4">
        <v>4003.64</v>
      </c>
      <c r="Q32" s="4">
        <v>4088.08</v>
      </c>
      <c r="R32" s="4">
        <v>4088.08</v>
      </c>
      <c r="S32" s="4">
        <v>4172.53</v>
      </c>
      <c r="T32" s="6">
        <v>4172.53</v>
      </c>
      <c r="U32" s="4">
        <v>4256.9799999999996</v>
      </c>
      <c r="V32" s="4">
        <v>4256.9799999999996</v>
      </c>
      <c r="W32" s="4">
        <v>4341.43</v>
      </c>
      <c r="X32" s="4">
        <v>4341.43</v>
      </c>
      <c r="Y32" s="4">
        <v>4425.88</v>
      </c>
      <c r="Z32" s="4">
        <v>4425.88</v>
      </c>
      <c r="AA32" s="4">
        <v>4510.32</v>
      </c>
      <c r="AB32" s="4">
        <v>4510.32</v>
      </c>
      <c r="AC32" s="4">
        <v>4510.32</v>
      </c>
      <c r="AD32" s="4">
        <v>4510.32</v>
      </c>
      <c r="AE32" s="4">
        <v>4510.32</v>
      </c>
      <c r="AF32" s="4">
        <v>4510.32</v>
      </c>
      <c r="AG32" s="4">
        <v>4510.32</v>
      </c>
      <c r="AH32" s="4">
        <v>4510.32</v>
      </c>
      <c r="AI32" s="4">
        <v>4510.32</v>
      </c>
      <c r="AJ32" s="4">
        <v>4510.32</v>
      </c>
      <c r="AK32" s="4">
        <v>4510.32</v>
      </c>
      <c r="AL32" s="4">
        <v>4510.32</v>
      </c>
      <c r="AM32" s="4">
        <v>4510.32</v>
      </c>
      <c r="AN32" s="4">
        <v>4510.32</v>
      </c>
      <c r="AO32" s="4">
        <v>4510.32</v>
      </c>
      <c r="AP32" s="4">
        <v>4510.32</v>
      </c>
      <c r="AQ32" s="4">
        <v>4510.32</v>
      </c>
      <c r="AR32" s="4">
        <v>4510.32</v>
      </c>
      <c r="AS32" s="4">
        <v>4510.32</v>
      </c>
      <c r="AT32" s="4">
        <v>4510.32</v>
      </c>
      <c r="AU32" s="4">
        <v>4510.32</v>
      </c>
      <c r="AV32" s="4">
        <v>4510.32</v>
      </c>
      <c r="AW32" s="4">
        <v>4510.32</v>
      </c>
      <c r="AX32" s="2"/>
    </row>
    <row r="33" spans="1:50" x14ac:dyDescent="0.2">
      <c r="A33" s="3" t="s">
        <v>30</v>
      </c>
      <c r="B33" s="4">
        <v>2569.2800000000002</v>
      </c>
      <c r="C33" s="4">
        <v>2741.81</v>
      </c>
      <c r="D33" s="4">
        <v>2741.81</v>
      </c>
      <c r="E33" s="4">
        <v>2783.22</v>
      </c>
      <c r="F33" s="4">
        <v>2783.22</v>
      </c>
      <c r="G33" s="4">
        <v>2824.63</v>
      </c>
      <c r="H33" s="4">
        <v>2824.63</v>
      </c>
      <c r="I33" s="4">
        <v>2866.04</v>
      </c>
      <c r="J33" s="4">
        <v>2866.04</v>
      </c>
      <c r="K33" s="4">
        <v>2907.45</v>
      </c>
      <c r="L33" s="4">
        <v>2962.65</v>
      </c>
      <c r="M33" s="4">
        <v>3018.41</v>
      </c>
      <c r="N33" s="4">
        <v>3018.41</v>
      </c>
      <c r="O33" s="4">
        <v>3074.71</v>
      </c>
      <c r="P33" s="4">
        <v>3074.71</v>
      </c>
      <c r="Q33" s="4">
        <v>3131</v>
      </c>
      <c r="R33" s="4">
        <v>3131</v>
      </c>
      <c r="S33" s="4">
        <v>3187.3</v>
      </c>
      <c r="T33" s="4">
        <v>3187.3</v>
      </c>
      <c r="U33" s="4">
        <v>3243.6</v>
      </c>
      <c r="V33" s="4">
        <v>3243.6</v>
      </c>
      <c r="W33" s="4">
        <v>3299.89</v>
      </c>
      <c r="X33" s="4">
        <v>3299.89</v>
      </c>
      <c r="Y33" s="4">
        <v>3356.19</v>
      </c>
      <c r="Z33" s="4">
        <v>3356.19</v>
      </c>
      <c r="AA33" s="4">
        <v>3412.48</v>
      </c>
      <c r="AB33" s="4">
        <v>3412.48</v>
      </c>
      <c r="AC33" s="4">
        <v>3468.78</v>
      </c>
      <c r="AD33" s="4">
        <v>3468.78</v>
      </c>
      <c r="AE33" s="4">
        <v>3525.07</v>
      </c>
      <c r="AF33" s="4">
        <v>3525.07</v>
      </c>
      <c r="AG33" s="4">
        <v>3581.37</v>
      </c>
      <c r="AH33" s="4">
        <v>3581.37</v>
      </c>
      <c r="AI33" s="4">
        <v>3581.37</v>
      </c>
      <c r="AJ33" s="4">
        <v>3581.37</v>
      </c>
      <c r="AK33" s="4">
        <v>3581.37</v>
      </c>
      <c r="AL33" s="4">
        <v>3581.37</v>
      </c>
      <c r="AM33" s="4">
        <v>3581.37</v>
      </c>
      <c r="AN33" s="4">
        <v>3581.37</v>
      </c>
      <c r="AO33" s="4">
        <v>3581.37</v>
      </c>
      <c r="AP33" s="4">
        <v>3581.37</v>
      </c>
      <c r="AQ33" s="4">
        <v>3581.37</v>
      </c>
      <c r="AR33" s="4">
        <v>3581.37</v>
      </c>
      <c r="AS33" s="4">
        <v>3581.37</v>
      </c>
      <c r="AT33" s="4">
        <v>3581.37</v>
      </c>
      <c r="AU33" s="4">
        <v>3581.37</v>
      </c>
      <c r="AV33" s="4">
        <v>3581.37</v>
      </c>
      <c r="AW33" s="4">
        <v>3581.37</v>
      </c>
      <c r="AX33" s="2"/>
    </row>
    <row r="34" spans="1:50" x14ac:dyDescent="0.2">
      <c r="A34" s="3" t="s">
        <v>33</v>
      </c>
      <c r="B34" s="4">
        <v>2672.8</v>
      </c>
      <c r="C34" s="4">
        <v>2852.22</v>
      </c>
      <c r="D34" s="4">
        <v>2852.22</v>
      </c>
      <c r="E34" s="4">
        <v>2893.63</v>
      </c>
      <c r="F34" s="4">
        <v>2893.63</v>
      </c>
      <c r="G34" s="4">
        <v>2948.83</v>
      </c>
      <c r="H34" s="4">
        <v>2948.83</v>
      </c>
      <c r="I34" s="4">
        <v>3060.64</v>
      </c>
      <c r="J34" s="4">
        <v>3060.64</v>
      </c>
      <c r="K34" s="4">
        <v>3173.24</v>
      </c>
      <c r="L34" s="4">
        <v>3229.53</v>
      </c>
      <c r="M34" s="4">
        <v>3328.06</v>
      </c>
      <c r="N34" s="4">
        <v>3328.06</v>
      </c>
      <c r="O34" s="4">
        <v>3426.58</v>
      </c>
      <c r="P34" s="4">
        <v>3426.58</v>
      </c>
      <c r="Q34" s="4">
        <v>3525.11</v>
      </c>
      <c r="R34" s="4">
        <v>3525.11</v>
      </c>
      <c r="S34" s="4">
        <v>3623.64</v>
      </c>
      <c r="T34" s="4">
        <v>3623.64</v>
      </c>
      <c r="U34" s="4">
        <v>3722.16</v>
      </c>
      <c r="V34" s="4">
        <v>3722.16</v>
      </c>
      <c r="W34" s="4">
        <v>3820.69</v>
      </c>
      <c r="X34" s="4">
        <v>3820.69</v>
      </c>
      <c r="Y34" s="4">
        <v>3919.22</v>
      </c>
      <c r="Z34" s="4">
        <v>3919.22</v>
      </c>
      <c r="AA34" s="4">
        <v>4017.75</v>
      </c>
      <c r="AB34" s="4">
        <v>4017.75</v>
      </c>
      <c r="AC34" s="4">
        <v>4116.28</v>
      </c>
      <c r="AD34" s="4">
        <v>4116.28</v>
      </c>
      <c r="AE34" s="4">
        <v>4214.8</v>
      </c>
      <c r="AF34" s="4">
        <v>4214.8</v>
      </c>
      <c r="AG34" s="4">
        <v>4214.8</v>
      </c>
      <c r="AH34" s="4">
        <v>4214.8</v>
      </c>
      <c r="AI34" s="4">
        <v>4214.8</v>
      </c>
      <c r="AJ34" s="4">
        <v>4214.8</v>
      </c>
      <c r="AK34" s="4">
        <v>4214.8</v>
      </c>
      <c r="AL34" s="4">
        <v>4214.8</v>
      </c>
      <c r="AM34" s="4">
        <v>4214.8</v>
      </c>
      <c r="AN34" s="4">
        <v>4214.8</v>
      </c>
      <c r="AO34" s="4">
        <v>4214.8</v>
      </c>
      <c r="AP34" s="4">
        <v>4214.8</v>
      </c>
      <c r="AQ34" s="4">
        <v>4214.8</v>
      </c>
      <c r="AR34" s="4">
        <v>4214.8</v>
      </c>
      <c r="AS34" s="4">
        <v>4214.8</v>
      </c>
      <c r="AT34" s="4">
        <v>4214.8</v>
      </c>
      <c r="AU34" s="4">
        <v>4214.8</v>
      </c>
      <c r="AV34" s="4">
        <v>4214.8</v>
      </c>
      <c r="AW34" s="4">
        <v>4214.8</v>
      </c>
      <c r="AX34" s="2"/>
    </row>
    <row r="35" spans="1:50" x14ac:dyDescent="0.2">
      <c r="A35" s="3" t="s">
        <v>34</v>
      </c>
      <c r="B35" s="4">
        <v>2665.9</v>
      </c>
      <c r="C35" s="4">
        <v>2838.42</v>
      </c>
      <c r="D35" s="4">
        <v>2838.42</v>
      </c>
      <c r="E35" s="4">
        <v>2879.83</v>
      </c>
      <c r="F35" s="4">
        <v>2879.83</v>
      </c>
      <c r="G35" s="4">
        <v>2921.24</v>
      </c>
      <c r="H35" s="4">
        <v>2921.24</v>
      </c>
      <c r="I35" s="4">
        <v>2962.65</v>
      </c>
      <c r="J35" s="4">
        <v>2962.65</v>
      </c>
      <c r="K35" s="4">
        <v>3004.35</v>
      </c>
      <c r="L35" s="4">
        <v>3060.65</v>
      </c>
      <c r="M35" s="4">
        <v>3116.94</v>
      </c>
      <c r="N35" s="4">
        <v>3116.94</v>
      </c>
      <c r="O35" s="4">
        <v>3173.24</v>
      </c>
      <c r="P35" s="4">
        <v>3173.24</v>
      </c>
      <c r="Q35" s="4">
        <v>3229.53</v>
      </c>
      <c r="R35" s="4">
        <v>3229.53</v>
      </c>
      <c r="S35" s="4">
        <v>3285.83</v>
      </c>
      <c r="T35" s="4">
        <v>3285.83</v>
      </c>
      <c r="U35" s="4">
        <v>3342.12</v>
      </c>
      <c r="V35" s="4">
        <v>3342.12</v>
      </c>
      <c r="W35" s="4">
        <v>3398.41</v>
      </c>
      <c r="X35" s="4">
        <v>3398.41</v>
      </c>
      <c r="Y35" s="4">
        <v>3454.71</v>
      </c>
      <c r="Z35" s="4">
        <v>3454.71</v>
      </c>
      <c r="AA35" s="4">
        <v>3511.01</v>
      </c>
      <c r="AB35" s="4">
        <v>3511.01</v>
      </c>
      <c r="AC35" s="4">
        <v>3567.3</v>
      </c>
      <c r="AD35" s="4">
        <v>3567.3</v>
      </c>
      <c r="AE35" s="4">
        <v>3623.6</v>
      </c>
      <c r="AF35" s="4">
        <v>3623.6</v>
      </c>
      <c r="AG35" s="4">
        <v>3679.9</v>
      </c>
      <c r="AH35" s="4">
        <v>3679.9</v>
      </c>
      <c r="AI35" s="4">
        <v>3679.9</v>
      </c>
      <c r="AJ35" s="4">
        <v>3679.9</v>
      </c>
      <c r="AK35" s="4">
        <v>3679.9</v>
      </c>
      <c r="AL35" s="4">
        <v>3679.9</v>
      </c>
      <c r="AM35" s="4">
        <v>3679.9</v>
      </c>
      <c r="AN35" s="4">
        <v>3679.9</v>
      </c>
      <c r="AO35" s="4">
        <v>3679.9</v>
      </c>
      <c r="AP35" s="4">
        <v>3679.9</v>
      </c>
      <c r="AQ35" s="4">
        <v>3679.9</v>
      </c>
      <c r="AR35" s="4">
        <v>3679.9</v>
      </c>
      <c r="AS35" s="4">
        <v>3679.9</v>
      </c>
      <c r="AT35" s="4">
        <v>3679.9</v>
      </c>
      <c r="AU35" s="4">
        <v>3679.9</v>
      </c>
      <c r="AV35" s="4">
        <v>3679.9</v>
      </c>
      <c r="AW35" s="4">
        <v>3679.9</v>
      </c>
      <c r="AX35" s="2"/>
    </row>
    <row r="36" spans="1:50" x14ac:dyDescent="0.2">
      <c r="A36" s="3" t="s">
        <v>35</v>
      </c>
      <c r="B36" s="4">
        <v>2762.52</v>
      </c>
      <c r="C36" s="4">
        <v>2941.93</v>
      </c>
      <c r="D36" s="4">
        <v>2941.93</v>
      </c>
      <c r="E36" s="4">
        <v>2983.35</v>
      </c>
      <c r="F36" s="4">
        <v>2983.35</v>
      </c>
      <c r="G36" s="4">
        <v>3039.52</v>
      </c>
      <c r="H36" s="4">
        <v>3039.52</v>
      </c>
      <c r="I36" s="4">
        <v>3152.12</v>
      </c>
      <c r="J36" s="4">
        <v>3152.12</v>
      </c>
      <c r="K36" s="4">
        <v>3264.73</v>
      </c>
      <c r="L36" s="4">
        <v>3321.02</v>
      </c>
      <c r="M36" s="4">
        <v>3419.55</v>
      </c>
      <c r="N36" s="4">
        <v>3419.55</v>
      </c>
      <c r="O36" s="4">
        <v>3518.08</v>
      </c>
      <c r="P36" s="4">
        <v>3518.08</v>
      </c>
      <c r="Q36" s="4">
        <v>3616.6</v>
      </c>
      <c r="R36" s="4">
        <v>3616.6</v>
      </c>
      <c r="S36" s="4">
        <v>3715.12</v>
      </c>
      <c r="T36" s="4">
        <v>3715.12</v>
      </c>
      <c r="U36" s="4">
        <v>3813.65</v>
      </c>
      <c r="V36" s="4">
        <v>3813.65</v>
      </c>
      <c r="W36" s="4">
        <v>3912.18</v>
      </c>
      <c r="X36" s="4">
        <v>3912.18</v>
      </c>
      <c r="Y36" s="4">
        <v>4010.71</v>
      </c>
      <c r="Z36" s="4">
        <v>4010.71</v>
      </c>
      <c r="AA36" s="4">
        <v>4109.2299999999996</v>
      </c>
      <c r="AB36" s="4">
        <v>4109.2299999999996</v>
      </c>
      <c r="AC36" s="4">
        <v>4207.76</v>
      </c>
      <c r="AD36" s="4">
        <v>4207.76</v>
      </c>
      <c r="AE36" s="4">
        <v>4306.28</v>
      </c>
      <c r="AF36" s="4">
        <v>4306.28</v>
      </c>
      <c r="AG36" s="4">
        <v>4306.28</v>
      </c>
      <c r="AH36" s="4">
        <v>4306.28</v>
      </c>
      <c r="AI36" s="4">
        <v>4306.28</v>
      </c>
      <c r="AJ36" s="4">
        <v>4306.28</v>
      </c>
      <c r="AK36" s="4">
        <v>4306.28</v>
      </c>
      <c r="AL36" s="4">
        <v>4306.28</v>
      </c>
      <c r="AM36" s="4">
        <v>4306.28</v>
      </c>
      <c r="AN36" s="4">
        <v>4306.28</v>
      </c>
      <c r="AO36" s="4">
        <v>4306.28</v>
      </c>
      <c r="AP36" s="4">
        <v>4306.28</v>
      </c>
      <c r="AQ36" s="4">
        <v>4306.28</v>
      </c>
      <c r="AR36" s="4">
        <v>4306.28</v>
      </c>
      <c r="AS36" s="4">
        <v>4306.28</v>
      </c>
      <c r="AT36" s="4">
        <v>4306.28</v>
      </c>
      <c r="AU36" s="4">
        <v>4306.28</v>
      </c>
      <c r="AV36" s="4">
        <v>4306.28</v>
      </c>
      <c r="AW36" s="4">
        <v>4306.28</v>
      </c>
      <c r="AX36" s="2"/>
    </row>
    <row r="37" spans="1:50" x14ac:dyDescent="0.2">
      <c r="A37" s="3" t="s">
        <v>36</v>
      </c>
      <c r="B37" s="4">
        <v>2877.5</v>
      </c>
      <c r="C37" s="4">
        <v>3065.33</v>
      </c>
      <c r="D37" s="4">
        <v>3065.33</v>
      </c>
      <c r="E37" s="4">
        <v>3149.77</v>
      </c>
      <c r="F37" s="4">
        <v>3149.77</v>
      </c>
      <c r="G37" s="4">
        <v>3234.22</v>
      </c>
      <c r="H37" s="4">
        <v>3234.22</v>
      </c>
      <c r="I37" s="4">
        <v>3318.67</v>
      </c>
      <c r="J37" s="4">
        <v>3318.67</v>
      </c>
      <c r="K37" s="4">
        <v>3403.11</v>
      </c>
      <c r="L37" s="4">
        <v>3459.41</v>
      </c>
      <c r="M37" s="4">
        <v>3543.86</v>
      </c>
      <c r="N37" s="4">
        <v>3543.86</v>
      </c>
      <c r="O37" s="4">
        <v>3628.3</v>
      </c>
      <c r="P37" s="4">
        <v>3628.3</v>
      </c>
      <c r="Q37" s="4">
        <v>3712.75</v>
      </c>
      <c r="R37" s="4">
        <v>3712.75</v>
      </c>
      <c r="S37" s="4">
        <v>3797.2</v>
      </c>
      <c r="T37" s="4">
        <v>3797.2</v>
      </c>
      <c r="U37" s="4">
        <v>3881.64</v>
      </c>
      <c r="V37" s="4">
        <v>3881.64</v>
      </c>
      <c r="W37" s="4">
        <v>3966.09</v>
      </c>
      <c r="X37" s="4">
        <v>3966.09</v>
      </c>
      <c r="Y37" s="4">
        <v>4050.54</v>
      </c>
      <c r="Z37" s="4">
        <v>4050.54</v>
      </c>
      <c r="AA37" s="4">
        <v>4134.9799999999996</v>
      </c>
      <c r="AB37" s="4">
        <v>4134.9799999999996</v>
      </c>
      <c r="AC37" s="4">
        <v>4219.43</v>
      </c>
      <c r="AD37" s="4">
        <v>4219.43</v>
      </c>
      <c r="AE37" s="4">
        <v>4219.43</v>
      </c>
      <c r="AF37" s="4">
        <v>4219.43</v>
      </c>
      <c r="AG37" s="4">
        <v>4219.43</v>
      </c>
      <c r="AH37" s="4">
        <v>4219.43</v>
      </c>
      <c r="AI37" s="4">
        <v>4219.43</v>
      </c>
      <c r="AJ37" s="4">
        <v>4219.43</v>
      </c>
      <c r="AK37" s="4">
        <v>4219.43</v>
      </c>
      <c r="AL37" s="4">
        <v>4219.43</v>
      </c>
      <c r="AM37" s="4">
        <v>4219.43</v>
      </c>
      <c r="AN37" s="4">
        <v>4219.43</v>
      </c>
      <c r="AO37" s="4">
        <v>4219.43</v>
      </c>
      <c r="AP37" s="4">
        <v>4219.43</v>
      </c>
      <c r="AQ37" s="4">
        <v>4219.43</v>
      </c>
      <c r="AR37" s="4">
        <v>4219.43</v>
      </c>
      <c r="AS37" s="4">
        <v>4219.43</v>
      </c>
      <c r="AT37" s="4">
        <v>4219.43</v>
      </c>
      <c r="AU37" s="4">
        <v>4219.43</v>
      </c>
      <c r="AV37" s="4">
        <v>4219.43</v>
      </c>
      <c r="AW37" s="4">
        <v>4219.43</v>
      </c>
      <c r="AX37" s="2"/>
    </row>
    <row r="38" spans="1:50" x14ac:dyDescent="0.2">
      <c r="A38" s="3" t="s">
        <v>37</v>
      </c>
      <c r="B38" s="4">
        <v>2877.5</v>
      </c>
      <c r="C38" s="4">
        <v>3065.33</v>
      </c>
      <c r="D38" s="4">
        <v>3065.33</v>
      </c>
      <c r="E38" s="4">
        <v>3149.77</v>
      </c>
      <c r="F38" s="4">
        <v>3149.77</v>
      </c>
      <c r="G38" s="4">
        <v>3234.22</v>
      </c>
      <c r="H38" s="4">
        <v>3234.22</v>
      </c>
      <c r="I38" s="4">
        <v>3609.55</v>
      </c>
      <c r="J38" s="4">
        <v>3609.55</v>
      </c>
      <c r="K38" s="4">
        <v>3694</v>
      </c>
      <c r="L38" s="4">
        <v>3750.29</v>
      </c>
      <c r="M38" s="4">
        <v>3834.74</v>
      </c>
      <c r="N38" s="4">
        <v>3834.74</v>
      </c>
      <c r="O38" s="4">
        <v>3919.19</v>
      </c>
      <c r="P38" s="4">
        <v>3919.19</v>
      </c>
      <c r="Q38" s="4">
        <v>4003.64</v>
      </c>
      <c r="R38" s="4">
        <v>4003.64</v>
      </c>
      <c r="S38" s="4">
        <v>4088.08</v>
      </c>
      <c r="T38" s="4">
        <v>4088.08</v>
      </c>
      <c r="U38" s="4">
        <v>4172.53</v>
      </c>
      <c r="V38" s="4">
        <v>4172.53</v>
      </c>
      <c r="W38" s="4">
        <v>4256.9799999999996</v>
      </c>
      <c r="X38" s="4">
        <v>4256.9799999999996</v>
      </c>
      <c r="Y38" s="4">
        <v>4341.42</v>
      </c>
      <c r="Z38" s="4">
        <v>4341.42</v>
      </c>
      <c r="AA38" s="4">
        <v>4425.87</v>
      </c>
      <c r="AB38" s="4">
        <v>4425.87</v>
      </c>
      <c r="AC38" s="4">
        <v>4510.32</v>
      </c>
      <c r="AD38" s="4">
        <v>4510.32</v>
      </c>
      <c r="AE38" s="4">
        <v>4510.32</v>
      </c>
      <c r="AF38" s="4">
        <v>4510.32</v>
      </c>
      <c r="AG38" s="4">
        <v>4510.32</v>
      </c>
      <c r="AH38" s="4">
        <v>4510.32</v>
      </c>
      <c r="AI38" s="4">
        <v>4510.32</v>
      </c>
      <c r="AJ38" s="4">
        <v>4510.32</v>
      </c>
      <c r="AK38" s="4">
        <v>4510.32</v>
      </c>
      <c r="AL38" s="4">
        <v>4510.32</v>
      </c>
      <c r="AM38" s="4">
        <v>4510.32</v>
      </c>
      <c r="AN38" s="4">
        <v>4510.32</v>
      </c>
      <c r="AO38" s="4">
        <v>4510.32</v>
      </c>
      <c r="AP38" s="4">
        <v>4510.32</v>
      </c>
      <c r="AQ38" s="4">
        <v>4510.32</v>
      </c>
      <c r="AR38" s="4">
        <v>4510.32</v>
      </c>
      <c r="AS38" s="4">
        <v>4510.32</v>
      </c>
      <c r="AT38" s="4">
        <v>4510.32</v>
      </c>
      <c r="AU38" s="4">
        <v>4510.32</v>
      </c>
      <c r="AV38" s="4">
        <v>4510.32</v>
      </c>
      <c r="AW38" s="4">
        <v>4510.32</v>
      </c>
      <c r="AX38" s="2"/>
    </row>
    <row r="39" spans="1:50" x14ac:dyDescent="0.2">
      <c r="A39" s="3" t="s">
        <v>38</v>
      </c>
      <c r="B39" s="4">
        <v>2879.83</v>
      </c>
      <c r="C39" s="4">
        <v>3018.41</v>
      </c>
      <c r="D39" s="4">
        <v>3018.41</v>
      </c>
      <c r="E39" s="4">
        <v>3074.71</v>
      </c>
      <c r="F39" s="4">
        <v>3074.71</v>
      </c>
      <c r="G39" s="4">
        <v>3187.31</v>
      </c>
      <c r="H39" s="4">
        <v>3187.31</v>
      </c>
      <c r="I39" s="4">
        <v>3299.91</v>
      </c>
      <c r="J39" s="4">
        <v>3299.91</v>
      </c>
      <c r="K39" s="4">
        <v>3398.44</v>
      </c>
      <c r="L39" s="4">
        <v>3440.67</v>
      </c>
      <c r="M39" s="4">
        <v>3539.2</v>
      </c>
      <c r="N39" s="4">
        <v>3539.2</v>
      </c>
      <c r="O39" s="4">
        <v>3637.72</v>
      </c>
      <c r="P39" s="4">
        <v>3637.72</v>
      </c>
      <c r="Q39" s="4">
        <v>3736.25</v>
      </c>
      <c r="R39" s="4">
        <v>3736.25</v>
      </c>
      <c r="S39" s="4">
        <v>3834.78</v>
      </c>
      <c r="T39" s="4">
        <v>3834.78</v>
      </c>
      <c r="U39" s="4">
        <v>3933.3</v>
      </c>
      <c r="V39" s="4">
        <v>3933.3</v>
      </c>
      <c r="W39" s="4">
        <v>4031.83</v>
      </c>
      <c r="X39" s="4">
        <v>4031.83</v>
      </c>
      <c r="Y39" s="4">
        <v>4130.3500000000004</v>
      </c>
      <c r="Z39" s="4">
        <v>4130.3500000000004</v>
      </c>
      <c r="AA39" s="4">
        <v>4228.88</v>
      </c>
      <c r="AB39" s="4">
        <v>4228.88</v>
      </c>
      <c r="AC39" s="4">
        <v>4327.41</v>
      </c>
      <c r="AD39" s="4">
        <v>4327.41</v>
      </c>
      <c r="AE39" s="4">
        <v>4425.9399999999996</v>
      </c>
      <c r="AF39" s="4">
        <v>4425.9399999999996</v>
      </c>
      <c r="AG39" s="4">
        <v>4425.9399999999996</v>
      </c>
      <c r="AH39" s="4">
        <v>4425.9399999999996</v>
      </c>
      <c r="AI39" s="4">
        <v>4425.9399999999996</v>
      </c>
      <c r="AJ39" s="4">
        <v>4425.9399999999996</v>
      </c>
      <c r="AK39" s="4">
        <v>4425.9399999999996</v>
      </c>
      <c r="AL39" s="4">
        <v>4425.9399999999996</v>
      </c>
      <c r="AM39" s="4">
        <v>4425.9399999999996</v>
      </c>
      <c r="AN39" s="4">
        <v>4425.9399999999996</v>
      </c>
      <c r="AO39" s="4">
        <v>4425.9399999999996</v>
      </c>
      <c r="AP39" s="4">
        <v>4425.9399999999996</v>
      </c>
      <c r="AQ39" s="4">
        <v>4425.9399999999996</v>
      </c>
      <c r="AR39" s="4">
        <v>4425.9399999999996</v>
      </c>
      <c r="AS39" s="4">
        <v>4425.9399999999996</v>
      </c>
      <c r="AT39" s="4">
        <v>4425.9399999999996</v>
      </c>
      <c r="AU39" s="4">
        <v>4425.9399999999996</v>
      </c>
      <c r="AV39" s="4">
        <v>4425.9399999999996</v>
      </c>
      <c r="AW39" s="4">
        <v>4425.9399999999996</v>
      </c>
      <c r="AX39" s="2"/>
    </row>
    <row r="40" spans="1:50" x14ac:dyDescent="0.2">
      <c r="A40" s="3" t="s">
        <v>39</v>
      </c>
      <c r="B40" s="4">
        <v>2879.83</v>
      </c>
      <c r="C40" s="4">
        <v>3060.63</v>
      </c>
      <c r="D40" s="4">
        <v>3060.63</v>
      </c>
      <c r="E40" s="4">
        <v>3102.86</v>
      </c>
      <c r="F40" s="4">
        <v>3102.86</v>
      </c>
      <c r="G40" s="4">
        <v>3159.16</v>
      </c>
      <c r="H40" s="4">
        <v>3159.16</v>
      </c>
      <c r="I40" s="4">
        <v>3271.76</v>
      </c>
      <c r="J40" s="4">
        <v>3271.76</v>
      </c>
      <c r="K40" s="4">
        <v>3384.36</v>
      </c>
      <c r="L40" s="4">
        <v>3440.66</v>
      </c>
      <c r="M40" s="4">
        <v>3539.19</v>
      </c>
      <c r="N40" s="4">
        <v>3539.19</v>
      </c>
      <c r="O40" s="4">
        <v>3637.71</v>
      </c>
      <c r="P40" s="4">
        <v>3637.71</v>
      </c>
      <c r="Q40" s="4">
        <v>3736.24</v>
      </c>
      <c r="R40" s="4">
        <v>3736.24</v>
      </c>
      <c r="S40" s="4">
        <v>3834.76</v>
      </c>
      <c r="T40" s="4">
        <v>3834.76</v>
      </c>
      <c r="U40" s="4">
        <v>3933.29</v>
      </c>
      <c r="V40" s="4">
        <v>3933.29</v>
      </c>
      <c r="W40" s="4">
        <v>4031.81</v>
      </c>
      <c r="X40" s="4">
        <v>4031.81</v>
      </c>
      <c r="Y40" s="4">
        <v>4130.34</v>
      </c>
      <c r="Z40" s="4">
        <v>4130.34</v>
      </c>
      <c r="AA40" s="4">
        <v>4228.87</v>
      </c>
      <c r="AB40" s="4">
        <v>4228.87</v>
      </c>
      <c r="AC40" s="4">
        <v>4327.3900000000003</v>
      </c>
      <c r="AD40" s="4">
        <v>4327.3900000000003</v>
      </c>
      <c r="AE40" s="4">
        <v>4425.93</v>
      </c>
      <c r="AF40" s="4">
        <v>4425.93</v>
      </c>
      <c r="AG40" s="4">
        <v>4524.45</v>
      </c>
      <c r="AH40" s="4">
        <v>4524.45</v>
      </c>
      <c r="AI40" s="4">
        <v>4524.45</v>
      </c>
      <c r="AJ40" s="4">
        <v>4524.45</v>
      </c>
      <c r="AK40" s="4">
        <v>4524.45</v>
      </c>
      <c r="AL40" s="4">
        <v>4524.45</v>
      </c>
      <c r="AM40" s="4">
        <v>4524.45</v>
      </c>
      <c r="AN40" s="4">
        <v>4524.45</v>
      </c>
      <c r="AO40" s="4">
        <v>4524.45</v>
      </c>
      <c r="AP40" s="4">
        <v>4524.45</v>
      </c>
      <c r="AQ40" s="4">
        <v>4524.45</v>
      </c>
      <c r="AR40" s="4">
        <v>4524.45</v>
      </c>
      <c r="AS40" s="4">
        <v>4524.45</v>
      </c>
      <c r="AT40" s="4">
        <v>4524.45</v>
      </c>
      <c r="AU40" s="4">
        <v>4524.45</v>
      </c>
      <c r="AV40" s="4">
        <v>4524.45</v>
      </c>
      <c r="AW40" s="4">
        <v>4524.45</v>
      </c>
      <c r="AX40" s="2"/>
    </row>
    <row r="41" spans="1:50" x14ac:dyDescent="0.2">
      <c r="A41" s="3" t="s">
        <v>40</v>
      </c>
      <c r="B41" s="4">
        <v>3020.74</v>
      </c>
      <c r="C41" s="4">
        <v>3175.61</v>
      </c>
      <c r="D41" s="4">
        <v>3175.61</v>
      </c>
      <c r="E41" s="4">
        <v>3288.22</v>
      </c>
      <c r="F41" s="4">
        <v>3288.22</v>
      </c>
      <c r="G41" s="4">
        <v>3400.82</v>
      </c>
      <c r="H41" s="4">
        <v>3400.82</v>
      </c>
      <c r="I41" s="4">
        <v>3513.43</v>
      </c>
      <c r="J41" s="4">
        <v>3513.43</v>
      </c>
      <c r="K41" s="4">
        <v>3626.02</v>
      </c>
      <c r="L41" s="4">
        <v>3682.32</v>
      </c>
      <c r="M41" s="4">
        <v>3794.92</v>
      </c>
      <c r="N41" s="4">
        <v>3794.92</v>
      </c>
      <c r="O41" s="4">
        <v>3907.53</v>
      </c>
      <c r="P41" s="4">
        <v>3907.53</v>
      </c>
      <c r="Q41" s="4">
        <v>4020.13</v>
      </c>
      <c r="R41" s="4">
        <v>4020.13</v>
      </c>
      <c r="S41" s="4">
        <v>4132.7299999999996</v>
      </c>
      <c r="T41" s="4">
        <v>4132.7299999999996</v>
      </c>
      <c r="U41" s="4">
        <v>4245.33</v>
      </c>
      <c r="V41" s="4">
        <v>4245.33</v>
      </c>
      <c r="W41" s="4">
        <v>4357.9399999999996</v>
      </c>
      <c r="X41" s="4">
        <v>4357.9399999999996</v>
      </c>
      <c r="Y41" s="4">
        <v>4470.54</v>
      </c>
      <c r="Z41" s="4">
        <v>4470.54</v>
      </c>
      <c r="AA41" s="4">
        <v>4583.1400000000003</v>
      </c>
      <c r="AB41" s="4">
        <v>4583.1400000000003</v>
      </c>
      <c r="AC41" s="4">
        <v>4695.74</v>
      </c>
      <c r="AD41" s="4">
        <v>4695.74</v>
      </c>
      <c r="AE41" s="4">
        <v>4695.74</v>
      </c>
      <c r="AF41" s="4">
        <v>4695.74</v>
      </c>
      <c r="AG41" s="4">
        <v>4695.74</v>
      </c>
      <c r="AH41" s="4">
        <v>4695.74</v>
      </c>
      <c r="AI41" s="4">
        <v>4695.74</v>
      </c>
      <c r="AJ41" s="4">
        <v>4695.74</v>
      </c>
      <c r="AK41" s="4">
        <v>4695.74</v>
      </c>
      <c r="AL41" s="4">
        <v>4695.74</v>
      </c>
      <c r="AM41" s="4">
        <v>4695.74</v>
      </c>
      <c r="AN41" s="4">
        <v>4695.74</v>
      </c>
      <c r="AO41" s="4">
        <v>4695.74</v>
      </c>
      <c r="AP41" s="4">
        <v>4695.74</v>
      </c>
      <c r="AQ41" s="4">
        <v>4695.74</v>
      </c>
      <c r="AR41" s="4">
        <v>4695.74</v>
      </c>
      <c r="AS41" s="4">
        <v>4695.74</v>
      </c>
      <c r="AT41" s="4">
        <v>4695.74</v>
      </c>
      <c r="AU41" s="4">
        <v>4695.74</v>
      </c>
      <c r="AV41" s="4">
        <v>4695.74</v>
      </c>
      <c r="AW41" s="4">
        <v>4695.74</v>
      </c>
      <c r="AX41" s="2"/>
    </row>
    <row r="42" spans="1:50" x14ac:dyDescent="0.2">
      <c r="A42" s="3" t="s">
        <v>41</v>
      </c>
      <c r="B42" s="4">
        <v>2990.27</v>
      </c>
      <c r="C42" s="4">
        <v>3173.24</v>
      </c>
      <c r="D42" s="4">
        <v>3173.24</v>
      </c>
      <c r="E42" s="4">
        <v>3215.47</v>
      </c>
      <c r="F42" s="4">
        <v>3215.47</v>
      </c>
      <c r="G42" s="4">
        <v>3271.76</v>
      </c>
      <c r="H42" s="4">
        <v>3271.76</v>
      </c>
      <c r="I42" s="4">
        <v>3384.36</v>
      </c>
      <c r="J42" s="4">
        <v>3384.36</v>
      </c>
      <c r="K42" s="4">
        <v>3496.97</v>
      </c>
      <c r="L42" s="4">
        <v>3553.26</v>
      </c>
      <c r="M42" s="4">
        <v>3651.79</v>
      </c>
      <c r="N42" s="4">
        <v>3651.79</v>
      </c>
      <c r="O42" s="4">
        <v>3750.32</v>
      </c>
      <c r="P42" s="4">
        <v>3750.32</v>
      </c>
      <c r="Q42" s="4">
        <v>3848.84</v>
      </c>
      <c r="R42" s="4">
        <v>3848.84</v>
      </c>
      <c r="S42" s="4">
        <v>3947.37</v>
      </c>
      <c r="T42" s="4">
        <v>3947.37</v>
      </c>
      <c r="U42" s="4">
        <v>4045.89</v>
      </c>
      <c r="V42" s="4">
        <v>4045.89</v>
      </c>
      <c r="W42" s="4">
        <v>4144.42</v>
      </c>
      <c r="X42" s="4">
        <v>4144.42</v>
      </c>
      <c r="Y42" s="4">
        <v>4242.95</v>
      </c>
      <c r="Z42" s="4">
        <v>4242.95</v>
      </c>
      <c r="AA42" s="4">
        <v>4341.4799999999996</v>
      </c>
      <c r="AB42" s="4">
        <v>4341.4799999999996</v>
      </c>
      <c r="AC42" s="4">
        <v>4440</v>
      </c>
      <c r="AD42" s="4">
        <v>4440</v>
      </c>
      <c r="AE42" s="4">
        <v>4538.53</v>
      </c>
      <c r="AF42" s="4">
        <v>4538.53</v>
      </c>
      <c r="AG42" s="4">
        <v>4637.05</v>
      </c>
      <c r="AH42" s="4">
        <v>4637.05</v>
      </c>
      <c r="AI42" s="4">
        <v>4637.05</v>
      </c>
      <c r="AJ42" s="4">
        <v>4637.05</v>
      </c>
      <c r="AK42" s="4">
        <v>4637.05</v>
      </c>
      <c r="AL42" s="4">
        <v>4637.05</v>
      </c>
      <c r="AM42" s="4">
        <v>4637.05</v>
      </c>
      <c r="AN42" s="4">
        <v>4637.05</v>
      </c>
      <c r="AO42" s="4">
        <v>4637.05</v>
      </c>
      <c r="AP42" s="4">
        <v>4637.05</v>
      </c>
      <c r="AQ42" s="4">
        <v>4637.05</v>
      </c>
      <c r="AR42" s="4">
        <v>4637.05</v>
      </c>
      <c r="AS42" s="4">
        <v>4637.05</v>
      </c>
      <c r="AT42" s="4">
        <v>4637.05</v>
      </c>
      <c r="AU42" s="4">
        <v>4637.05</v>
      </c>
      <c r="AV42" s="4">
        <v>4637.05</v>
      </c>
      <c r="AW42" s="4">
        <v>4637.05</v>
      </c>
      <c r="AX42" s="2"/>
    </row>
    <row r="43" spans="1:50" x14ac:dyDescent="0.2">
      <c r="A43" s="3" t="s">
        <v>42</v>
      </c>
      <c r="B43" s="4">
        <v>2976.44</v>
      </c>
      <c r="C43" s="4">
        <v>3152.12</v>
      </c>
      <c r="D43" s="4">
        <v>3152.12</v>
      </c>
      <c r="E43" s="4">
        <v>3194.35</v>
      </c>
      <c r="F43" s="4">
        <v>3194.35</v>
      </c>
      <c r="G43" s="4">
        <v>3236.59</v>
      </c>
      <c r="H43" s="4">
        <v>3236.59</v>
      </c>
      <c r="I43" s="4">
        <v>3278.82</v>
      </c>
      <c r="J43" s="4">
        <v>3278.82</v>
      </c>
      <c r="K43" s="4">
        <v>3321.05</v>
      </c>
      <c r="L43" s="4">
        <v>3377.34</v>
      </c>
      <c r="M43" s="4">
        <v>3433.64</v>
      </c>
      <c r="N43" s="4">
        <v>3433.64</v>
      </c>
      <c r="O43" s="4">
        <v>3489.94</v>
      </c>
      <c r="P43" s="4">
        <v>3489.94</v>
      </c>
      <c r="Q43" s="4">
        <v>3546.23</v>
      </c>
      <c r="R43" s="4">
        <v>3546.23</v>
      </c>
      <c r="S43" s="4">
        <v>3602.53</v>
      </c>
      <c r="T43" s="4">
        <v>3602.53</v>
      </c>
      <c r="U43" s="4">
        <v>3658.82</v>
      </c>
      <c r="V43" s="4">
        <v>3658.82</v>
      </c>
      <c r="W43" s="4">
        <v>3715.11</v>
      </c>
      <c r="X43" s="4">
        <v>3715.11</v>
      </c>
      <c r="Y43" s="4">
        <v>3771.41</v>
      </c>
      <c r="Z43" s="4">
        <v>3771.41</v>
      </c>
      <c r="AA43" s="4">
        <v>3827.71</v>
      </c>
      <c r="AB43" s="4">
        <v>3827.71</v>
      </c>
      <c r="AC43" s="4">
        <v>3884</v>
      </c>
      <c r="AD43" s="4">
        <v>3884</v>
      </c>
      <c r="AE43" s="4">
        <v>3940.3</v>
      </c>
      <c r="AF43" s="4">
        <v>3940.3</v>
      </c>
      <c r="AG43" s="4">
        <v>3996.59</v>
      </c>
      <c r="AH43" s="4">
        <v>3996.59</v>
      </c>
      <c r="AI43" s="4">
        <v>3996.59</v>
      </c>
      <c r="AJ43" s="4">
        <v>3996.59</v>
      </c>
      <c r="AK43" s="4">
        <v>3996.59</v>
      </c>
      <c r="AL43" s="4">
        <v>3996.59</v>
      </c>
      <c r="AM43" s="4">
        <v>3996.59</v>
      </c>
      <c r="AN43" s="4">
        <v>3996.59</v>
      </c>
      <c r="AO43" s="4">
        <v>3996.59</v>
      </c>
      <c r="AP43" s="4">
        <v>3996.59</v>
      </c>
      <c r="AQ43" s="4">
        <v>3996.59</v>
      </c>
      <c r="AR43" s="4">
        <v>3996.59</v>
      </c>
      <c r="AS43" s="4">
        <v>3996.59</v>
      </c>
      <c r="AT43" s="4">
        <v>3996.59</v>
      </c>
      <c r="AU43" s="4">
        <v>3996.59</v>
      </c>
      <c r="AV43" s="4">
        <v>3996.59</v>
      </c>
      <c r="AW43" s="4">
        <v>3996.59</v>
      </c>
      <c r="AX43" s="2"/>
    </row>
    <row r="44" spans="1:50" x14ac:dyDescent="0.2">
      <c r="A44" s="3" t="s">
        <v>43</v>
      </c>
      <c r="B44" s="4">
        <v>3166.18</v>
      </c>
      <c r="C44" s="4">
        <v>3356.21</v>
      </c>
      <c r="D44" s="4">
        <v>3356.21</v>
      </c>
      <c r="E44" s="4">
        <v>3440.66</v>
      </c>
      <c r="F44" s="4">
        <v>3440.66</v>
      </c>
      <c r="G44" s="4">
        <v>3525.11</v>
      </c>
      <c r="H44" s="4">
        <v>3525.11</v>
      </c>
      <c r="I44" s="4">
        <v>3609.55</v>
      </c>
      <c r="J44" s="4">
        <v>3609.55</v>
      </c>
      <c r="K44" s="4">
        <v>3694</v>
      </c>
      <c r="L44" s="4">
        <v>3750.29</v>
      </c>
      <c r="M44" s="4">
        <v>3834.74</v>
      </c>
      <c r="N44" s="4">
        <v>3834.74</v>
      </c>
      <c r="O44" s="4">
        <v>3919.19</v>
      </c>
      <c r="P44" s="4">
        <v>3919.19</v>
      </c>
      <c r="Q44" s="4">
        <v>4003.64</v>
      </c>
      <c r="R44" s="4">
        <v>4003.64</v>
      </c>
      <c r="S44" s="4">
        <v>4088.08</v>
      </c>
      <c r="T44" s="4">
        <v>4088.08</v>
      </c>
      <c r="U44" s="4">
        <v>4172.53</v>
      </c>
      <c r="V44" s="4">
        <v>4172.53</v>
      </c>
      <c r="W44" s="4">
        <v>4256.9799999999996</v>
      </c>
      <c r="X44" s="4">
        <v>4256.9799999999996</v>
      </c>
      <c r="Y44" s="4">
        <v>4341.42</v>
      </c>
      <c r="Z44" s="4">
        <v>4341.42</v>
      </c>
      <c r="AA44" s="4">
        <v>4425.87</v>
      </c>
      <c r="AB44" s="4">
        <v>4425.87</v>
      </c>
      <c r="AC44" s="4">
        <v>4510.32</v>
      </c>
      <c r="AD44" s="4">
        <v>4510.32</v>
      </c>
      <c r="AE44" s="4">
        <v>4510.32</v>
      </c>
      <c r="AF44" s="4">
        <v>4510.32</v>
      </c>
      <c r="AG44" s="4">
        <v>4510.32</v>
      </c>
      <c r="AH44" s="4">
        <v>4510.32</v>
      </c>
      <c r="AI44" s="4">
        <v>4510.32</v>
      </c>
      <c r="AJ44" s="4">
        <v>4510.32</v>
      </c>
      <c r="AK44" s="4">
        <v>4510.32</v>
      </c>
      <c r="AL44" s="4">
        <v>4510.32</v>
      </c>
      <c r="AM44" s="4">
        <v>4510.32</v>
      </c>
      <c r="AN44" s="4">
        <v>4510.32</v>
      </c>
      <c r="AO44" s="4">
        <v>4510.32</v>
      </c>
      <c r="AP44" s="4">
        <v>4510.32</v>
      </c>
      <c r="AQ44" s="4">
        <v>4510.32</v>
      </c>
      <c r="AR44" s="4">
        <v>4510.32</v>
      </c>
      <c r="AS44" s="4">
        <v>4510.32</v>
      </c>
      <c r="AT44" s="4">
        <v>4510.32</v>
      </c>
      <c r="AU44" s="4">
        <v>4510.32</v>
      </c>
      <c r="AV44" s="4">
        <v>4510.32</v>
      </c>
      <c r="AW44" s="4">
        <v>4510.32</v>
      </c>
      <c r="AX44" s="2"/>
    </row>
    <row r="45" spans="1:50" x14ac:dyDescent="0.2">
      <c r="A45" s="3" t="s">
        <v>44</v>
      </c>
      <c r="B45" s="4">
        <v>3278.77</v>
      </c>
      <c r="C45" s="4">
        <v>3398.4</v>
      </c>
      <c r="D45" s="4">
        <v>3398.4</v>
      </c>
      <c r="E45" s="4">
        <v>3482.85</v>
      </c>
      <c r="F45" s="4">
        <v>3482.85</v>
      </c>
      <c r="G45" s="4">
        <v>3567.3</v>
      </c>
      <c r="H45" s="4">
        <v>3567.3</v>
      </c>
      <c r="I45" s="4">
        <v>3651.75</v>
      </c>
      <c r="J45" s="4">
        <v>3651.75</v>
      </c>
      <c r="K45" s="4">
        <v>3736.19</v>
      </c>
      <c r="L45" s="4">
        <v>3792.49</v>
      </c>
      <c r="M45" s="4">
        <v>3876.93</v>
      </c>
      <c r="N45" s="4">
        <v>3876.93</v>
      </c>
      <c r="O45" s="4">
        <v>3961.38</v>
      </c>
      <c r="P45" s="4">
        <v>3961.38</v>
      </c>
      <c r="Q45" s="4">
        <v>4056.9</v>
      </c>
      <c r="R45" s="4">
        <v>4056.9</v>
      </c>
      <c r="S45" s="4">
        <v>4152.42</v>
      </c>
      <c r="T45" s="4">
        <v>4152.42</v>
      </c>
      <c r="U45" s="4">
        <v>4247.9399999999996</v>
      </c>
      <c r="V45" s="4">
        <v>4247.9399999999996</v>
      </c>
      <c r="W45" s="4">
        <v>4343.46</v>
      </c>
      <c r="X45" s="4">
        <v>4343.46</v>
      </c>
      <c r="Y45" s="4">
        <v>4438.9799999999996</v>
      </c>
      <c r="Z45" s="4">
        <v>4438.9799999999996</v>
      </c>
      <c r="AA45" s="4">
        <v>4534.5</v>
      </c>
      <c r="AB45" s="4">
        <v>4534.5</v>
      </c>
      <c r="AC45" s="4">
        <v>4630.0200000000004</v>
      </c>
      <c r="AD45" s="4">
        <v>4630.0200000000004</v>
      </c>
      <c r="AE45" s="4">
        <v>4630.0200000000004</v>
      </c>
      <c r="AF45" s="4">
        <v>4630.0200000000004</v>
      </c>
      <c r="AG45" s="4">
        <v>4630.0200000000004</v>
      </c>
      <c r="AH45" s="4">
        <v>4630.0200000000004</v>
      </c>
      <c r="AI45" s="4">
        <v>4630.0200000000004</v>
      </c>
      <c r="AJ45" s="4">
        <v>4630.0200000000004</v>
      </c>
      <c r="AK45" s="4">
        <v>4630.0200000000004</v>
      </c>
      <c r="AL45" s="4">
        <v>4630.0200000000004</v>
      </c>
      <c r="AM45" s="4">
        <v>4630.0200000000004</v>
      </c>
      <c r="AN45" s="4">
        <v>4630.0200000000004</v>
      </c>
      <c r="AO45" s="4">
        <v>4630.0200000000004</v>
      </c>
      <c r="AP45" s="4">
        <v>4630.0200000000004</v>
      </c>
      <c r="AQ45" s="4">
        <v>4630.0200000000004</v>
      </c>
      <c r="AR45" s="4">
        <v>4630.0200000000004</v>
      </c>
      <c r="AS45" s="4">
        <v>4630.0200000000004</v>
      </c>
      <c r="AT45" s="4">
        <v>4630.0200000000004</v>
      </c>
      <c r="AU45" s="4">
        <v>4630.0200000000004</v>
      </c>
      <c r="AV45" s="4">
        <v>4630.0200000000004</v>
      </c>
      <c r="AW45" s="4">
        <v>4630.0200000000004</v>
      </c>
      <c r="AX45" s="2"/>
    </row>
    <row r="46" spans="1:50" x14ac:dyDescent="0.2">
      <c r="A46" s="3" t="s">
        <v>45</v>
      </c>
      <c r="B46" s="4">
        <v>3300.92</v>
      </c>
      <c r="C46" s="4">
        <v>3431.62</v>
      </c>
      <c r="D46" s="4">
        <v>3431.62</v>
      </c>
      <c r="E46" s="4">
        <v>3527.14</v>
      </c>
      <c r="F46" s="4">
        <v>3527.14</v>
      </c>
      <c r="G46" s="4">
        <v>3622.66</v>
      </c>
      <c r="H46" s="4">
        <v>3622.66</v>
      </c>
      <c r="I46" s="4">
        <v>3718.18</v>
      </c>
      <c r="J46" s="4">
        <v>3718.18</v>
      </c>
      <c r="K46" s="4">
        <v>3813.7</v>
      </c>
      <c r="L46" s="4">
        <v>3869.99</v>
      </c>
      <c r="M46" s="4">
        <v>3965.51</v>
      </c>
      <c r="N46" s="4">
        <v>3965.51</v>
      </c>
      <c r="O46" s="4">
        <v>4061.03</v>
      </c>
      <c r="P46" s="4">
        <v>4061.03</v>
      </c>
      <c r="Q46" s="4">
        <v>4156.55</v>
      </c>
      <c r="R46" s="4">
        <v>4156.55</v>
      </c>
      <c r="S46" s="4">
        <v>4252.07</v>
      </c>
      <c r="T46" s="4">
        <v>4252.07</v>
      </c>
      <c r="U46" s="4">
        <v>4347.59</v>
      </c>
      <c r="V46" s="4">
        <v>4347.59</v>
      </c>
      <c r="W46" s="4">
        <v>4443.1099999999997</v>
      </c>
      <c r="X46" s="4">
        <v>4443.1099999999997</v>
      </c>
      <c r="Y46" s="4">
        <v>4538.63</v>
      </c>
      <c r="Z46" s="4">
        <v>4538.63</v>
      </c>
      <c r="AA46" s="4">
        <v>4634.1499999999996</v>
      </c>
      <c r="AB46" s="4">
        <v>4634.1499999999996</v>
      </c>
      <c r="AC46" s="4">
        <v>4729.67</v>
      </c>
      <c r="AD46" s="4">
        <v>4729.67</v>
      </c>
      <c r="AE46" s="4">
        <v>4729.67</v>
      </c>
      <c r="AF46" s="4">
        <v>4729.67</v>
      </c>
      <c r="AG46" s="4">
        <v>4729.67</v>
      </c>
      <c r="AH46" s="4">
        <v>4729.67</v>
      </c>
      <c r="AI46" s="4">
        <v>4729.67</v>
      </c>
      <c r="AJ46" s="4">
        <v>4729.67</v>
      </c>
      <c r="AK46" s="4">
        <v>4729.67</v>
      </c>
      <c r="AL46" s="4">
        <v>4729.67</v>
      </c>
      <c r="AM46" s="4">
        <v>4729.67</v>
      </c>
      <c r="AN46" s="4">
        <v>4729.67</v>
      </c>
      <c r="AO46" s="4">
        <v>4729.67</v>
      </c>
      <c r="AP46" s="4">
        <v>4729.67</v>
      </c>
      <c r="AQ46" s="4">
        <v>4729.67</v>
      </c>
      <c r="AR46" s="4">
        <v>4729.67</v>
      </c>
      <c r="AS46" s="4">
        <v>4729.67</v>
      </c>
      <c r="AT46" s="4">
        <v>4729.67</v>
      </c>
      <c r="AU46" s="4">
        <v>4729.67</v>
      </c>
      <c r="AV46" s="4">
        <v>4729.67</v>
      </c>
      <c r="AW46" s="4">
        <v>4729.67</v>
      </c>
      <c r="AX46" s="2"/>
    </row>
    <row r="47" spans="1:50" x14ac:dyDescent="0.2">
      <c r="A47" s="3" t="s">
        <v>46</v>
      </c>
      <c r="B47" s="4">
        <v>3328.04</v>
      </c>
      <c r="C47" s="4">
        <v>3447.67</v>
      </c>
      <c r="D47" s="4">
        <v>3447.67</v>
      </c>
      <c r="E47" s="4">
        <v>3560.27</v>
      </c>
      <c r="F47" s="4">
        <v>3560.27</v>
      </c>
      <c r="G47" s="4">
        <v>3672.88</v>
      </c>
      <c r="H47" s="4">
        <v>3672.88</v>
      </c>
      <c r="I47" s="4">
        <v>3785.48</v>
      </c>
      <c r="J47" s="4">
        <v>3785.48</v>
      </c>
      <c r="K47" s="4">
        <v>3898.08</v>
      </c>
      <c r="L47" s="4">
        <v>3954.38</v>
      </c>
      <c r="M47" s="4">
        <v>4066.98</v>
      </c>
      <c r="N47" s="4">
        <v>4066.98</v>
      </c>
      <c r="O47" s="4">
        <v>4179.58</v>
      </c>
      <c r="P47" s="4">
        <v>4179.58</v>
      </c>
      <c r="Q47" s="4">
        <v>4292.18</v>
      </c>
      <c r="R47" s="4">
        <v>4292.18</v>
      </c>
      <c r="S47" s="4">
        <v>4404.79</v>
      </c>
      <c r="T47" s="4">
        <v>4404.79</v>
      </c>
      <c r="U47" s="4">
        <v>4517.3900000000003</v>
      </c>
      <c r="V47" s="4">
        <v>4517.3900000000003</v>
      </c>
      <c r="W47" s="4">
        <v>4629.99</v>
      </c>
      <c r="X47" s="4">
        <v>4629.99</v>
      </c>
      <c r="Y47" s="4">
        <v>4742.59</v>
      </c>
      <c r="Z47" s="4">
        <v>4742.59</v>
      </c>
      <c r="AA47" s="4">
        <v>4855.1899999999996</v>
      </c>
      <c r="AB47" s="4">
        <v>4855.1899999999996</v>
      </c>
      <c r="AC47" s="4">
        <v>4967.8</v>
      </c>
      <c r="AD47" s="4">
        <v>4967.8</v>
      </c>
      <c r="AE47" s="4">
        <v>4967.8</v>
      </c>
      <c r="AF47" s="4">
        <v>4967.8</v>
      </c>
      <c r="AG47" s="4">
        <v>4967.8</v>
      </c>
      <c r="AH47" s="4">
        <v>4967.8</v>
      </c>
      <c r="AI47" s="4">
        <v>4967.8</v>
      </c>
      <c r="AJ47" s="4">
        <v>4967.8</v>
      </c>
      <c r="AK47" s="4">
        <v>4967.8</v>
      </c>
      <c r="AL47" s="4">
        <v>4967.8</v>
      </c>
      <c r="AM47" s="4">
        <v>4967.8</v>
      </c>
      <c r="AN47" s="4">
        <v>4967.8</v>
      </c>
      <c r="AO47" s="4">
        <v>4967.8</v>
      </c>
      <c r="AP47" s="4">
        <v>4967.8</v>
      </c>
      <c r="AQ47" s="4">
        <v>4967.8</v>
      </c>
      <c r="AR47" s="4">
        <v>4967.8</v>
      </c>
      <c r="AS47" s="4">
        <v>4967.8</v>
      </c>
      <c r="AT47" s="4">
        <v>4967.8</v>
      </c>
      <c r="AU47" s="4">
        <v>4967.8</v>
      </c>
      <c r="AV47" s="4">
        <v>4967.8</v>
      </c>
      <c r="AW47" s="4">
        <v>4967.8</v>
      </c>
      <c r="AX47" s="2"/>
    </row>
    <row r="48" spans="1:50" x14ac:dyDescent="0.2">
      <c r="A48" s="3" t="s">
        <v>47</v>
      </c>
      <c r="B48" s="4">
        <v>3447.69</v>
      </c>
      <c r="C48" s="4">
        <v>3616.61</v>
      </c>
      <c r="D48" s="4">
        <v>3616.61</v>
      </c>
      <c r="E48" s="4">
        <v>3767.92</v>
      </c>
      <c r="F48" s="4">
        <v>3767.92</v>
      </c>
      <c r="G48" s="4">
        <v>3919.22</v>
      </c>
      <c r="H48" s="4">
        <v>3919.22</v>
      </c>
      <c r="I48" s="4">
        <v>4070.54</v>
      </c>
      <c r="J48" s="4">
        <v>4070.54</v>
      </c>
      <c r="K48" s="4">
        <v>4221.84</v>
      </c>
      <c r="L48" s="4">
        <v>4278.1400000000003</v>
      </c>
      <c r="M48" s="4">
        <v>4429.45</v>
      </c>
      <c r="N48" s="4">
        <v>4429.45</v>
      </c>
      <c r="O48" s="4">
        <v>4580.76</v>
      </c>
      <c r="P48" s="4">
        <v>4580.76</v>
      </c>
      <c r="Q48" s="4">
        <v>4732.07</v>
      </c>
      <c r="R48" s="4">
        <v>4732.07</v>
      </c>
      <c r="S48" s="4">
        <v>4883.37</v>
      </c>
      <c r="T48" s="4">
        <v>4883.37</v>
      </c>
      <c r="U48" s="4">
        <v>5034.68</v>
      </c>
      <c r="V48" s="4">
        <v>5034.68</v>
      </c>
      <c r="W48" s="4">
        <v>5186</v>
      </c>
      <c r="X48" s="4">
        <v>5186</v>
      </c>
      <c r="Y48" s="4">
        <v>5337.31</v>
      </c>
      <c r="Z48" s="4">
        <v>5337.31</v>
      </c>
      <c r="AA48" s="4">
        <v>5337.31</v>
      </c>
      <c r="AB48" s="4">
        <v>5337.31</v>
      </c>
      <c r="AC48" s="4">
        <v>5337.31</v>
      </c>
      <c r="AD48" s="4">
        <v>5337.31</v>
      </c>
      <c r="AE48" s="4">
        <v>5337.31</v>
      </c>
      <c r="AF48" s="4">
        <v>5337.31</v>
      </c>
      <c r="AG48" s="4">
        <v>5337.31</v>
      </c>
      <c r="AH48" s="4">
        <v>5337.31</v>
      </c>
      <c r="AI48" s="4">
        <v>5337.31</v>
      </c>
      <c r="AJ48" s="4">
        <v>5337.31</v>
      </c>
      <c r="AK48" s="4">
        <v>5337.31</v>
      </c>
      <c r="AL48" s="4">
        <v>5337.31</v>
      </c>
      <c r="AM48" s="4">
        <v>5337.31</v>
      </c>
      <c r="AN48" s="4">
        <v>5337.31</v>
      </c>
      <c r="AO48" s="4">
        <v>5337.31</v>
      </c>
      <c r="AP48" s="4">
        <v>5337.31</v>
      </c>
      <c r="AQ48" s="4">
        <v>5337.31</v>
      </c>
      <c r="AR48" s="4">
        <v>5337.31</v>
      </c>
      <c r="AS48" s="4">
        <v>5337.31</v>
      </c>
      <c r="AT48" s="4">
        <v>5337.31</v>
      </c>
      <c r="AU48" s="4">
        <v>5337.31</v>
      </c>
      <c r="AV48" s="4">
        <v>5337.31</v>
      </c>
      <c r="AW48" s="4">
        <v>5337.31</v>
      </c>
      <c r="AX48" s="2"/>
    </row>
    <row r="49" spans="1:50" x14ac:dyDescent="0.2">
      <c r="A49" s="3" t="s">
        <v>48</v>
      </c>
      <c r="B49" s="4">
        <v>3433.61</v>
      </c>
      <c r="C49" s="4">
        <v>3588.48</v>
      </c>
      <c r="D49" s="4">
        <v>3588.48</v>
      </c>
      <c r="E49" s="4">
        <v>3701.08</v>
      </c>
      <c r="F49" s="4">
        <v>3701.08</v>
      </c>
      <c r="G49" s="4">
        <v>3813.69</v>
      </c>
      <c r="H49" s="4">
        <v>3813.69</v>
      </c>
      <c r="I49" s="4">
        <v>3926.29</v>
      </c>
      <c r="J49" s="4">
        <v>3926.29</v>
      </c>
      <c r="K49" s="4">
        <v>4038.89</v>
      </c>
      <c r="L49" s="4">
        <v>4095.19</v>
      </c>
      <c r="M49" s="4">
        <v>4207.79</v>
      </c>
      <c r="N49" s="4">
        <v>4207.79</v>
      </c>
      <c r="O49" s="4">
        <v>4320.3900000000003</v>
      </c>
      <c r="P49" s="4">
        <v>4320.3900000000003</v>
      </c>
      <c r="Q49" s="4">
        <v>4433</v>
      </c>
      <c r="R49" s="4">
        <v>4433</v>
      </c>
      <c r="S49" s="4">
        <v>4545.6000000000004</v>
      </c>
      <c r="T49" s="4">
        <v>4545.6000000000004</v>
      </c>
      <c r="U49" s="4">
        <v>4658.1899999999996</v>
      </c>
      <c r="V49" s="4">
        <v>4658.1899999999996</v>
      </c>
      <c r="W49" s="4">
        <v>4770.8</v>
      </c>
      <c r="X49" s="4">
        <v>4770.8</v>
      </c>
      <c r="Y49" s="4">
        <v>4883.3999999999996</v>
      </c>
      <c r="Z49" s="4">
        <v>4883.3999999999996</v>
      </c>
      <c r="AA49" s="4">
        <v>4996.01</v>
      </c>
      <c r="AB49" s="4">
        <v>4996.01</v>
      </c>
      <c r="AC49" s="4">
        <v>5108.6099999999997</v>
      </c>
      <c r="AD49" s="4">
        <v>5108.6099999999997</v>
      </c>
      <c r="AE49" s="4">
        <v>5108.6099999999997</v>
      </c>
      <c r="AF49" s="4">
        <v>5108.6099999999997</v>
      </c>
      <c r="AG49" s="4">
        <v>5108.6099999999997</v>
      </c>
      <c r="AH49" s="4">
        <v>5108.6099999999997</v>
      </c>
      <c r="AI49" s="4">
        <v>5108.6099999999997</v>
      </c>
      <c r="AJ49" s="4">
        <v>5108.6099999999997</v>
      </c>
      <c r="AK49" s="4">
        <v>5108.6099999999997</v>
      </c>
      <c r="AL49" s="4">
        <v>5108.6099999999997</v>
      </c>
      <c r="AM49" s="4">
        <v>5108.6099999999997</v>
      </c>
      <c r="AN49" s="4">
        <v>5108.6099999999997</v>
      </c>
      <c r="AO49" s="4">
        <v>5108.6099999999997</v>
      </c>
      <c r="AP49" s="4">
        <v>5108.6099999999997</v>
      </c>
      <c r="AQ49" s="4">
        <v>5108.6099999999997</v>
      </c>
      <c r="AR49" s="4">
        <v>5108.6099999999997</v>
      </c>
      <c r="AS49" s="4">
        <v>5108.6099999999997</v>
      </c>
      <c r="AT49" s="4">
        <v>5108.6099999999997</v>
      </c>
      <c r="AU49" s="4">
        <v>5108.6099999999997</v>
      </c>
      <c r="AV49" s="4">
        <v>5108.6099999999997</v>
      </c>
      <c r="AW49" s="4">
        <v>5108.6099999999997</v>
      </c>
      <c r="AX49" s="2"/>
    </row>
    <row r="50" spans="1:50" x14ac:dyDescent="0.2">
      <c r="A50" s="3" t="s">
        <v>49</v>
      </c>
      <c r="B50" s="4">
        <v>3377.33</v>
      </c>
      <c r="C50" s="4">
        <v>3489.93</v>
      </c>
      <c r="D50" s="4">
        <v>3489.93</v>
      </c>
      <c r="E50" s="4">
        <v>3532.16</v>
      </c>
      <c r="F50" s="4">
        <v>3532.16</v>
      </c>
      <c r="G50" s="4">
        <v>3588.45</v>
      </c>
      <c r="H50" s="4">
        <v>3588.45</v>
      </c>
      <c r="I50" s="4">
        <v>3701.06</v>
      </c>
      <c r="J50" s="4">
        <v>3701.06</v>
      </c>
      <c r="K50" s="4">
        <v>3813.66</v>
      </c>
      <c r="L50" s="4">
        <v>3869.96</v>
      </c>
      <c r="M50" s="4">
        <v>3968.48</v>
      </c>
      <c r="N50" s="4">
        <v>3968.48</v>
      </c>
      <c r="O50" s="4">
        <v>4067.01</v>
      </c>
      <c r="P50" s="4">
        <v>4067.01</v>
      </c>
      <c r="Q50" s="4">
        <v>4165.54</v>
      </c>
      <c r="R50" s="4">
        <v>4165.54</v>
      </c>
      <c r="S50" s="4">
        <v>4264.07</v>
      </c>
      <c r="T50" s="4">
        <v>4264.07</v>
      </c>
      <c r="U50" s="4">
        <v>4362.59</v>
      </c>
      <c r="V50" s="4">
        <v>4362.59</v>
      </c>
      <c r="W50" s="4">
        <v>4461.12</v>
      </c>
      <c r="X50" s="4">
        <v>4461.12</v>
      </c>
      <c r="Y50" s="4">
        <v>4559.6499999999996</v>
      </c>
      <c r="Z50" s="4">
        <v>4559.6499999999996</v>
      </c>
      <c r="AA50" s="4">
        <v>4658.17</v>
      </c>
      <c r="AB50" s="4">
        <v>4658.17</v>
      </c>
      <c r="AC50" s="4">
        <v>4756.7</v>
      </c>
      <c r="AD50" s="4">
        <v>4756.7</v>
      </c>
      <c r="AE50" s="4">
        <v>4855.22</v>
      </c>
      <c r="AF50" s="4">
        <v>4855.22</v>
      </c>
      <c r="AG50" s="4">
        <v>4953.75</v>
      </c>
      <c r="AH50" s="4">
        <v>4953.75</v>
      </c>
      <c r="AI50" s="4">
        <v>4953.75</v>
      </c>
      <c r="AJ50" s="4">
        <v>4953.75</v>
      </c>
      <c r="AK50" s="4">
        <v>4953.75</v>
      </c>
      <c r="AL50" s="4">
        <v>4953.75</v>
      </c>
      <c r="AM50" s="4">
        <v>4953.75</v>
      </c>
      <c r="AN50" s="4">
        <v>4953.75</v>
      </c>
      <c r="AO50" s="4">
        <v>4953.75</v>
      </c>
      <c r="AP50" s="4">
        <v>4953.75</v>
      </c>
      <c r="AQ50" s="4">
        <v>4953.75</v>
      </c>
      <c r="AR50" s="4">
        <v>4953.75</v>
      </c>
      <c r="AS50" s="4">
        <v>4953.75</v>
      </c>
      <c r="AT50" s="4">
        <v>4953.75</v>
      </c>
      <c r="AU50" s="4">
        <v>4953.75</v>
      </c>
      <c r="AV50" s="4">
        <v>4953.75</v>
      </c>
      <c r="AW50" s="4">
        <v>4953.75</v>
      </c>
      <c r="AX50" s="2"/>
    </row>
    <row r="51" spans="1:50" x14ac:dyDescent="0.2">
      <c r="A51" s="3" t="s">
        <v>50</v>
      </c>
      <c r="B51" s="4">
        <v>3495.08</v>
      </c>
      <c r="C51" s="4">
        <v>3660.69</v>
      </c>
      <c r="D51" s="4">
        <v>3660.69</v>
      </c>
      <c r="E51" s="4">
        <v>3809.04</v>
      </c>
      <c r="F51" s="4">
        <v>3809.04</v>
      </c>
      <c r="G51" s="4">
        <v>4036.52</v>
      </c>
      <c r="H51" s="4">
        <v>4036.52</v>
      </c>
      <c r="I51" s="4">
        <v>4187.83</v>
      </c>
      <c r="J51" s="4">
        <v>4187.83</v>
      </c>
      <c r="K51" s="4">
        <v>4339.1499999999996</v>
      </c>
      <c r="L51" s="4">
        <v>4395.4399999999996</v>
      </c>
      <c r="M51" s="4">
        <v>4546.74</v>
      </c>
      <c r="N51" s="4">
        <v>4546.74</v>
      </c>
      <c r="O51" s="4">
        <v>4698.0600000000004</v>
      </c>
      <c r="P51" s="4">
        <v>4698.0600000000004</v>
      </c>
      <c r="Q51" s="4">
        <v>4849.3599999999997</v>
      </c>
      <c r="R51" s="4">
        <v>4849.3599999999997</v>
      </c>
      <c r="S51" s="4">
        <v>5000.67</v>
      </c>
      <c r="T51" s="4">
        <v>5000.67</v>
      </c>
      <c r="U51" s="4">
        <v>5151.9799999999996</v>
      </c>
      <c r="V51" s="4">
        <v>5151.9799999999996</v>
      </c>
      <c r="W51" s="4">
        <v>5303.29</v>
      </c>
      <c r="X51" s="4">
        <v>5303.29</v>
      </c>
      <c r="Y51" s="4">
        <v>5454.6</v>
      </c>
      <c r="Z51" s="4">
        <v>5454.6</v>
      </c>
      <c r="AA51" s="4">
        <v>5454.6</v>
      </c>
      <c r="AB51" s="4">
        <v>5454.6</v>
      </c>
      <c r="AC51" s="4">
        <v>5454.6</v>
      </c>
      <c r="AD51" s="4">
        <v>5454.6</v>
      </c>
      <c r="AE51" s="4">
        <v>5454.6</v>
      </c>
      <c r="AF51" s="4">
        <v>5454.6</v>
      </c>
      <c r="AG51" s="4">
        <v>5454.6</v>
      </c>
      <c r="AH51" s="4">
        <v>5454.6</v>
      </c>
      <c r="AI51" s="4">
        <v>5454.6</v>
      </c>
      <c r="AJ51" s="4">
        <v>5454.6</v>
      </c>
      <c r="AK51" s="4">
        <v>5454.6</v>
      </c>
      <c r="AL51" s="4">
        <v>5454.6</v>
      </c>
      <c r="AM51" s="4">
        <v>5454.6</v>
      </c>
      <c r="AN51" s="4">
        <v>5454.6</v>
      </c>
      <c r="AO51" s="4">
        <v>5454.6</v>
      </c>
      <c r="AP51" s="4">
        <v>5454.6</v>
      </c>
      <c r="AQ51" s="4">
        <v>5454.6</v>
      </c>
      <c r="AR51" s="4">
        <v>5454.6</v>
      </c>
      <c r="AS51" s="4">
        <v>5454.6</v>
      </c>
      <c r="AT51" s="4">
        <v>5454.6</v>
      </c>
      <c r="AU51" s="4">
        <v>5454.6</v>
      </c>
      <c r="AV51" s="4">
        <v>5454.6</v>
      </c>
      <c r="AW51" s="4">
        <v>5454.6</v>
      </c>
      <c r="AX51" s="2"/>
    </row>
    <row r="52" spans="1:50" x14ac:dyDescent="0.2">
      <c r="A52" s="3" t="s">
        <v>51</v>
      </c>
      <c r="B52" s="4">
        <v>3518.08</v>
      </c>
      <c r="C52" s="4">
        <v>3630.68</v>
      </c>
      <c r="D52" s="4">
        <v>3630.68</v>
      </c>
      <c r="E52" s="4">
        <v>3672.91</v>
      </c>
      <c r="F52" s="4">
        <v>3672.91</v>
      </c>
      <c r="G52" s="4">
        <v>3729.21</v>
      </c>
      <c r="H52" s="4">
        <v>3729.21</v>
      </c>
      <c r="I52" s="4">
        <v>3841.81</v>
      </c>
      <c r="J52" s="4">
        <v>3841.81</v>
      </c>
      <c r="K52" s="4">
        <v>3954.41</v>
      </c>
      <c r="L52" s="4">
        <v>4010.71</v>
      </c>
      <c r="M52" s="4">
        <v>4109.2299999999996</v>
      </c>
      <c r="N52" s="4">
        <v>4109.2299999999996</v>
      </c>
      <c r="O52" s="4">
        <v>4207.76</v>
      </c>
      <c r="P52" s="4">
        <v>4207.76</v>
      </c>
      <c r="Q52" s="4">
        <v>4306.28</v>
      </c>
      <c r="R52" s="4">
        <v>4306.28</v>
      </c>
      <c r="S52" s="4">
        <v>4404.8100000000004</v>
      </c>
      <c r="T52" s="4">
        <v>4404.8100000000004</v>
      </c>
      <c r="U52" s="4">
        <v>4503.34</v>
      </c>
      <c r="V52" s="4">
        <v>4503.34</v>
      </c>
      <c r="W52" s="4">
        <v>4601.87</v>
      </c>
      <c r="X52" s="4">
        <v>4601.87</v>
      </c>
      <c r="Y52" s="4">
        <v>4700.3999999999996</v>
      </c>
      <c r="Z52" s="4">
        <v>4700.3999999999996</v>
      </c>
      <c r="AA52" s="4">
        <v>4798.92</v>
      </c>
      <c r="AB52" s="4">
        <v>4798.92</v>
      </c>
      <c r="AC52" s="4">
        <v>4897.45</v>
      </c>
      <c r="AD52" s="4">
        <v>4897.45</v>
      </c>
      <c r="AE52" s="4">
        <v>4995.9799999999996</v>
      </c>
      <c r="AF52" s="4">
        <v>4995.9799999999996</v>
      </c>
      <c r="AG52" s="4">
        <v>5094.5</v>
      </c>
      <c r="AH52" s="4">
        <v>5094.5</v>
      </c>
      <c r="AI52" s="4">
        <v>5094.5</v>
      </c>
      <c r="AJ52" s="4">
        <v>5094.5</v>
      </c>
      <c r="AK52" s="4">
        <v>5094.5</v>
      </c>
      <c r="AL52" s="4">
        <v>5094.5</v>
      </c>
      <c r="AM52" s="4">
        <v>5094.5</v>
      </c>
      <c r="AN52" s="4">
        <v>5094.5</v>
      </c>
      <c r="AO52" s="4">
        <v>5094.5</v>
      </c>
      <c r="AP52" s="4">
        <v>5094.5</v>
      </c>
      <c r="AQ52" s="4">
        <v>5094.5</v>
      </c>
      <c r="AR52" s="4">
        <v>5094.5</v>
      </c>
      <c r="AS52" s="4">
        <v>5094.5</v>
      </c>
      <c r="AT52" s="4">
        <v>5094.5</v>
      </c>
      <c r="AU52" s="4">
        <v>5094.5</v>
      </c>
      <c r="AV52" s="4">
        <v>5094.5</v>
      </c>
      <c r="AW52" s="4">
        <v>5094.5</v>
      </c>
      <c r="AX52" s="2"/>
    </row>
    <row r="53" spans="1:50" x14ac:dyDescent="0.2">
      <c r="A53" s="3" t="s">
        <v>52</v>
      </c>
      <c r="B53" s="4">
        <v>3729.19</v>
      </c>
      <c r="C53" s="4">
        <v>3827.72</v>
      </c>
      <c r="D53" s="4">
        <v>3827.72</v>
      </c>
      <c r="E53" s="4">
        <v>3979.03</v>
      </c>
      <c r="F53" s="4">
        <v>3979.03</v>
      </c>
      <c r="G53" s="4">
        <v>4130.34</v>
      </c>
      <c r="H53" s="4">
        <v>4130.34</v>
      </c>
      <c r="I53" s="4">
        <v>4281.6499999999996</v>
      </c>
      <c r="J53" s="4">
        <v>4281.6499999999996</v>
      </c>
      <c r="K53" s="4">
        <v>4432.96</v>
      </c>
      <c r="L53" s="4">
        <v>4432.96</v>
      </c>
      <c r="M53" s="4">
        <v>4584.2700000000004</v>
      </c>
      <c r="N53" s="4">
        <v>4584.2700000000004</v>
      </c>
      <c r="O53" s="4">
        <v>4735.57</v>
      </c>
      <c r="P53" s="4">
        <v>4735.57</v>
      </c>
      <c r="Q53" s="4">
        <v>4886.8900000000003</v>
      </c>
      <c r="R53" s="4">
        <v>4886.8900000000003</v>
      </c>
      <c r="S53" s="4">
        <v>5038.2</v>
      </c>
      <c r="T53" s="4">
        <v>5038.2</v>
      </c>
      <c r="U53" s="4">
        <v>5189.5</v>
      </c>
      <c r="V53" s="4">
        <v>5189.5</v>
      </c>
      <c r="W53" s="4">
        <v>5340.81</v>
      </c>
      <c r="X53" s="4">
        <v>5340.81</v>
      </c>
      <c r="Y53" s="4">
        <v>5492.12</v>
      </c>
      <c r="Z53" s="4">
        <v>5492.12</v>
      </c>
      <c r="AA53" s="4">
        <v>5643.43</v>
      </c>
      <c r="AB53" s="4">
        <v>5643.43</v>
      </c>
      <c r="AC53" s="4">
        <v>5643.43</v>
      </c>
      <c r="AD53" s="4">
        <v>5643.43</v>
      </c>
      <c r="AE53" s="4">
        <v>5643.43</v>
      </c>
      <c r="AF53" s="4">
        <v>5643.43</v>
      </c>
      <c r="AG53" s="4">
        <v>5643.43</v>
      </c>
      <c r="AH53" s="4">
        <v>5643.43</v>
      </c>
      <c r="AI53" s="4">
        <v>5643.43</v>
      </c>
      <c r="AJ53" s="4">
        <v>5643.43</v>
      </c>
      <c r="AK53" s="4">
        <v>5643.43</v>
      </c>
      <c r="AL53" s="4">
        <v>5643.43</v>
      </c>
      <c r="AM53" s="4">
        <v>5643.43</v>
      </c>
      <c r="AN53" s="4">
        <v>5643.43</v>
      </c>
      <c r="AO53" s="4">
        <v>5643.43</v>
      </c>
      <c r="AP53" s="4">
        <v>5643.43</v>
      </c>
      <c r="AQ53" s="4">
        <v>5643.43</v>
      </c>
      <c r="AR53" s="4">
        <v>5643.43</v>
      </c>
      <c r="AS53" s="4">
        <v>5643.43</v>
      </c>
      <c r="AT53" s="4">
        <v>5643.43</v>
      </c>
      <c r="AU53" s="4">
        <v>5643.43</v>
      </c>
      <c r="AV53" s="4">
        <v>5643.43</v>
      </c>
      <c r="AW53" s="4">
        <v>5643.43</v>
      </c>
      <c r="AX53" s="2"/>
    </row>
    <row r="54" spans="1:50" x14ac:dyDescent="0.2">
      <c r="A54" s="3" t="s">
        <v>53</v>
      </c>
      <c r="B54" s="4">
        <v>4045.88</v>
      </c>
      <c r="C54" s="4">
        <v>4045.88</v>
      </c>
      <c r="D54" s="4">
        <v>4257.01</v>
      </c>
      <c r="E54" s="4">
        <v>4257.01</v>
      </c>
      <c r="F54" s="4">
        <v>4468.1400000000003</v>
      </c>
      <c r="G54" s="4">
        <v>4468.1400000000003</v>
      </c>
      <c r="H54" s="4">
        <v>4679.2700000000004</v>
      </c>
      <c r="I54" s="4">
        <v>4679.2700000000004</v>
      </c>
      <c r="J54" s="4">
        <v>4890.3999999999996</v>
      </c>
      <c r="K54" s="4">
        <v>4890.3999999999996</v>
      </c>
      <c r="L54" s="4">
        <v>5101.5200000000004</v>
      </c>
      <c r="M54" s="4">
        <v>5101.5200000000004</v>
      </c>
      <c r="N54" s="4">
        <v>5312.65</v>
      </c>
      <c r="O54" s="4">
        <v>5312.65</v>
      </c>
      <c r="P54" s="4">
        <v>5523.78</v>
      </c>
      <c r="Q54" s="4">
        <v>5523.78</v>
      </c>
      <c r="R54" s="4">
        <v>5734.91</v>
      </c>
      <c r="S54" s="4">
        <v>5734.91</v>
      </c>
      <c r="T54" s="4">
        <v>5946.04</v>
      </c>
      <c r="U54" s="4">
        <v>5946.04</v>
      </c>
      <c r="V54" s="4">
        <v>6157.17</v>
      </c>
      <c r="W54" s="4">
        <v>6157.17</v>
      </c>
      <c r="X54" s="4">
        <v>6368.3</v>
      </c>
      <c r="Y54" s="4">
        <v>6368.3</v>
      </c>
      <c r="Z54" s="4">
        <v>6368.3</v>
      </c>
      <c r="AA54" s="4">
        <v>6368.3</v>
      </c>
      <c r="AB54" s="4">
        <v>6368.3</v>
      </c>
      <c r="AC54" s="4">
        <v>6368.3</v>
      </c>
      <c r="AD54" s="4">
        <v>6368.3</v>
      </c>
      <c r="AE54" s="4">
        <v>6368.3</v>
      </c>
      <c r="AF54" s="4">
        <v>6368.3</v>
      </c>
      <c r="AG54" s="4">
        <v>6368.3</v>
      </c>
      <c r="AH54" s="4">
        <v>6368.3</v>
      </c>
      <c r="AI54" s="4">
        <v>6368.3</v>
      </c>
      <c r="AJ54" s="4">
        <v>6368.3</v>
      </c>
      <c r="AK54" s="4">
        <v>6368.3</v>
      </c>
      <c r="AL54" s="4">
        <v>6368.3</v>
      </c>
      <c r="AM54" s="4">
        <v>6368.3</v>
      </c>
      <c r="AN54" s="4">
        <v>6368.3</v>
      </c>
      <c r="AO54" s="4">
        <v>6368.3</v>
      </c>
      <c r="AP54" s="4">
        <v>6368.3</v>
      </c>
      <c r="AQ54" s="4">
        <v>6368.3</v>
      </c>
      <c r="AR54" s="4">
        <v>6368.3</v>
      </c>
      <c r="AS54" s="4">
        <v>6368.3</v>
      </c>
      <c r="AT54" s="4">
        <v>6368.3</v>
      </c>
      <c r="AU54" s="4">
        <v>6368.3</v>
      </c>
      <c r="AV54" s="4">
        <v>6368.3</v>
      </c>
      <c r="AW54" s="4">
        <v>6368.3</v>
      </c>
      <c r="AX54" s="2"/>
    </row>
    <row r="55" spans="1:50" x14ac:dyDescent="0.2">
      <c r="A55" s="3" t="s">
        <v>54</v>
      </c>
      <c r="B55" s="4">
        <v>4102.18</v>
      </c>
      <c r="C55" s="4">
        <v>4200.71</v>
      </c>
      <c r="D55" s="4">
        <v>4200.71</v>
      </c>
      <c r="E55" s="4">
        <v>4352.0200000000004</v>
      </c>
      <c r="F55" s="4">
        <v>4352.0200000000004</v>
      </c>
      <c r="G55" s="4">
        <v>4503.33</v>
      </c>
      <c r="H55" s="4">
        <v>4503.33</v>
      </c>
      <c r="I55" s="4">
        <v>4654.6400000000003</v>
      </c>
      <c r="J55" s="4">
        <v>4654.6400000000003</v>
      </c>
      <c r="K55" s="4">
        <v>4805.95</v>
      </c>
      <c r="L55" s="4">
        <v>4805.95</v>
      </c>
      <c r="M55" s="4">
        <v>4957.25</v>
      </c>
      <c r="N55" s="4">
        <v>4957.25</v>
      </c>
      <c r="O55" s="4">
        <v>5108.57</v>
      </c>
      <c r="P55" s="4">
        <v>5108.57</v>
      </c>
      <c r="Q55" s="4">
        <v>5259.88</v>
      </c>
      <c r="R55" s="4">
        <v>5259.88</v>
      </c>
      <c r="S55" s="4">
        <v>5411.18</v>
      </c>
      <c r="T55" s="4">
        <v>5411.18</v>
      </c>
      <c r="U55" s="4">
        <v>5562.49</v>
      </c>
      <c r="V55" s="4">
        <v>5562.49</v>
      </c>
      <c r="W55" s="4">
        <v>5713.8</v>
      </c>
      <c r="X55" s="4">
        <v>5713.8</v>
      </c>
      <c r="Y55" s="4">
        <v>5865.11</v>
      </c>
      <c r="Z55" s="4">
        <v>5865.11</v>
      </c>
      <c r="AA55" s="4">
        <v>6016.42</v>
      </c>
      <c r="AB55" s="4">
        <v>6016.42</v>
      </c>
      <c r="AC55" s="4">
        <v>6016.42</v>
      </c>
      <c r="AD55" s="4">
        <v>6016.42</v>
      </c>
      <c r="AE55" s="4">
        <v>6016.42</v>
      </c>
      <c r="AF55" s="4">
        <v>6016.42</v>
      </c>
      <c r="AG55" s="4">
        <v>6016.42</v>
      </c>
      <c r="AH55" s="4">
        <v>6016.42</v>
      </c>
      <c r="AI55" s="4">
        <v>6016.42</v>
      </c>
      <c r="AJ55" s="4">
        <v>6016.42</v>
      </c>
      <c r="AK55" s="4">
        <v>6016.42</v>
      </c>
      <c r="AL55" s="4">
        <v>6016.42</v>
      </c>
      <c r="AM55" s="4">
        <v>6016.42</v>
      </c>
      <c r="AN55" s="4">
        <v>6016.42</v>
      </c>
      <c r="AO55" s="4">
        <v>6016.42</v>
      </c>
      <c r="AP55" s="4">
        <v>6016.42</v>
      </c>
      <c r="AQ55" s="4">
        <v>6016.42</v>
      </c>
      <c r="AR55" s="4">
        <v>6016.42</v>
      </c>
      <c r="AS55" s="4">
        <v>6016.42</v>
      </c>
      <c r="AT55" s="4">
        <v>6016.42</v>
      </c>
      <c r="AU55" s="4">
        <v>6016.42</v>
      </c>
      <c r="AV55" s="4">
        <v>6016.42</v>
      </c>
      <c r="AW55" s="4">
        <v>6016.42</v>
      </c>
      <c r="AX55" s="2"/>
    </row>
    <row r="56" spans="1:50" x14ac:dyDescent="0.2">
      <c r="A56" s="3" t="s">
        <v>55</v>
      </c>
      <c r="B56" s="4">
        <v>4221.8100000000004</v>
      </c>
      <c r="C56" s="4">
        <v>4320.34</v>
      </c>
      <c r="D56" s="4">
        <v>4320.34</v>
      </c>
      <c r="E56" s="4">
        <v>4471.6499999999996</v>
      </c>
      <c r="F56" s="4">
        <v>4471.6499999999996</v>
      </c>
      <c r="G56" s="4">
        <v>4622.96</v>
      </c>
      <c r="H56" s="4">
        <v>4622.96</v>
      </c>
      <c r="I56" s="4">
        <v>4774.26</v>
      </c>
      <c r="J56" s="4">
        <v>4774.26</v>
      </c>
      <c r="K56" s="4">
        <v>4925.58</v>
      </c>
      <c r="L56" s="4">
        <v>4925.58</v>
      </c>
      <c r="M56" s="4">
        <v>5076.88</v>
      </c>
      <c r="N56" s="4">
        <v>5076.88</v>
      </c>
      <c r="O56" s="4">
        <v>5228.1899999999996</v>
      </c>
      <c r="P56" s="4">
        <v>5228.1899999999996</v>
      </c>
      <c r="Q56" s="4">
        <v>5379.5</v>
      </c>
      <c r="R56" s="4">
        <v>5379.5</v>
      </c>
      <c r="S56" s="4">
        <v>5530.81</v>
      </c>
      <c r="T56" s="4">
        <v>5530.81</v>
      </c>
      <c r="U56" s="4">
        <v>5682.12</v>
      </c>
      <c r="V56" s="4">
        <v>5682.12</v>
      </c>
      <c r="W56" s="4">
        <v>5833.43</v>
      </c>
      <c r="X56" s="4">
        <v>5833.43</v>
      </c>
      <c r="Y56" s="4">
        <v>5984.74</v>
      </c>
      <c r="Z56" s="4">
        <v>5984.74</v>
      </c>
      <c r="AA56" s="4">
        <v>6136.05</v>
      </c>
      <c r="AB56" s="4">
        <v>6136.05</v>
      </c>
      <c r="AC56" s="4">
        <v>6136.05</v>
      </c>
      <c r="AD56" s="4">
        <v>6136.05</v>
      </c>
      <c r="AE56" s="4">
        <v>6136.05</v>
      </c>
      <c r="AF56" s="4">
        <v>6136.05</v>
      </c>
      <c r="AG56" s="4">
        <v>6136.05</v>
      </c>
      <c r="AH56" s="4">
        <v>6136.05</v>
      </c>
      <c r="AI56" s="4">
        <v>6136.05</v>
      </c>
      <c r="AJ56" s="4">
        <v>6136.05</v>
      </c>
      <c r="AK56" s="4">
        <v>6136.05</v>
      </c>
      <c r="AL56" s="4">
        <v>6136.05</v>
      </c>
      <c r="AM56" s="4">
        <v>6136.05</v>
      </c>
      <c r="AN56" s="4">
        <v>6136.05</v>
      </c>
      <c r="AO56" s="4">
        <v>6136.05</v>
      </c>
      <c r="AP56" s="4">
        <v>6136.05</v>
      </c>
      <c r="AQ56" s="4">
        <v>6136.05</v>
      </c>
      <c r="AR56" s="4">
        <v>6136.05</v>
      </c>
      <c r="AS56" s="4">
        <v>6136.05</v>
      </c>
      <c r="AT56" s="4">
        <v>6136.05</v>
      </c>
      <c r="AU56" s="4">
        <v>6136.05</v>
      </c>
      <c r="AV56" s="4">
        <v>6136.05</v>
      </c>
      <c r="AW56" s="4">
        <v>6136.05</v>
      </c>
      <c r="AX56" s="2"/>
    </row>
    <row r="57" spans="1:50" x14ac:dyDescent="0.2">
      <c r="A57" s="3" t="s">
        <v>60</v>
      </c>
      <c r="B57" s="4">
        <v>4221.8100000000004</v>
      </c>
      <c r="C57" s="4">
        <v>4320.34</v>
      </c>
      <c r="D57" s="4">
        <v>4320.34</v>
      </c>
      <c r="E57" s="4">
        <v>4492.76</v>
      </c>
      <c r="F57" s="4">
        <v>4492.76</v>
      </c>
      <c r="G57" s="4">
        <v>4665.17</v>
      </c>
      <c r="H57" s="4">
        <v>4665.17</v>
      </c>
      <c r="I57" s="4">
        <v>4837.6000000000004</v>
      </c>
      <c r="J57" s="4">
        <v>4837.6000000000004</v>
      </c>
      <c r="K57" s="4">
        <v>5010.01</v>
      </c>
      <c r="L57" s="4">
        <v>5010.01</v>
      </c>
      <c r="M57" s="4">
        <v>5182.43</v>
      </c>
      <c r="N57" s="4">
        <v>5182.43</v>
      </c>
      <c r="O57" s="4">
        <v>5354.85</v>
      </c>
      <c r="P57" s="4">
        <v>5354.85</v>
      </c>
      <c r="Q57" s="4">
        <v>5527.27</v>
      </c>
      <c r="R57" s="4">
        <v>5527.27</v>
      </c>
      <c r="S57" s="4">
        <v>5699.69</v>
      </c>
      <c r="T57" s="4">
        <v>5699.69</v>
      </c>
      <c r="U57" s="4">
        <v>5872.11</v>
      </c>
      <c r="V57" s="4">
        <v>5872.11</v>
      </c>
      <c r="W57" s="4">
        <v>6044.53</v>
      </c>
      <c r="X57" s="4">
        <v>6044.53</v>
      </c>
      <c r="Y57" s="4">
        <v>6216.95</v>
      </c>
      <c r="Z57" s="4">
        <v>6216.95</v>
      </c>
      <c r="AA57" s="4">
        <v>6216.95</v>
      </c>
      <c r="AB57" s="4">
        <v>6216.95</v>
      </c>
      <c r="AC57" s="4">
        <v>6216.95</v>
      </c>
      <c r="AD57" s="4">
        <v>6216.95</v>
      </c>
      <c r="AE57" s="4">
        <v>6216.95</v>
      </c>
      <c r="AF57" s="4">
        <v>6216.95</v>
      </c>
      <c r="AG57" s="4">
        <v>6216.95</v>
      </c>
      <c r="AH57" s="4">
        <v>6216.95</v>
      </c>
      <c r="AI57" s="4">
        <v>6216.95</v>
      </c>
      <c r="AJ57" s="4">
        <v>6216.95</v>
      </c>
      <c r="AK57" s="4">
        <v>6216.95</v>
      </c>
      <c r="AL57" s="4">
        <v>6216.95</v>
      </c>
      <c r="AM57" s="4">
        <v>6216.95</v>
      </c>
      <c r="AN57" s="4">
        <v>6216.95</v>
      </c>
      <c r="AO57" s="4">
        <v>6216.95</v>
      </c>
      <c r="AP57" s="4">
        <v>6216.95</v>
      </c>
      <c r="AQ57" s="4">
        <v>6216.95</v>
      </c>
      <c r="AR57" s="4">
        <v>6216.95</v>
      </c>
      <c r="AS57" s="4">
        <v>6216.95</v>
      </c>
      <c r="AT57" s="4">
        <v>6216.95</v>
      </c>
      <c r="AU57" s="4">
        <v>6216.95</v>
      </c>
      <c r="AV57" s="4">
        <v>6216.95</v>
      </c>
      <c r="AW57" s="4">
        <v>6216.95</v>
      </c>
      <c r="AX57" s="2"/>
    </row>
    <row r="58" spans="1:50" x14ac:dyDescent="0.2">
      <c r="A58" s="3" t="s">
        <v>59</v>
      </c>
      <c r="B58" s="4">
        <v>4526.7700000000004</v>
      </c>
      <c r="C58" s="4">
        <v>4625.3</v>
      </c>
      <c r="D58" s="4">
        <v>4625.3</v>
      </c>
      <c r="E58" s="4">
        <v>4776.6099999999997</v>
      </c>
      <c r="F58" s="4">
        <v>4776.6099999999997</v>
      </c>
      <c r="G58" s="4">
        <v>4927.92</v>
      </c>
      <c r="H58" s="4">
        <v>4927.92</v>
      </c>
      <c r="I58" s="4">
        <v>5079.22</v>
      </c>
      <c r="J58" s="4">
        <v>5079.22</v>
      </c>
      <c r="K58" s="4">
        <v>5230.53</v>
      </c>
      <c r="L58" s="4">
        <v>5230.53</v>
      </c>
      <c r="M58" s="4">
        <v>5381.84</v>
      </c>
      <c r="N58" s="4">
        <v>5381.84</v>
      </c>
      <c r="O58" s="4">
        <v>5533.15</v>
      </c>
      <c r="P58" s="4">
        <v>5533.15</v>
      </c>
      <c r="Q58" s="4">
        <v>5684.46</v>
      </c>
      <c r="R58" s="4">
        <v>5684.46</v>
      </c>
      <c r="S58" s="4">
        <v>5835.76</v>
      </c>
      <c r="T58" s="4">
        <v>5835.76</v>
      </c>
      <c r="U58" s="4">
        <v>5987.07</v>
      </c>
      <c r="V58" s="4">
        <v>5987.07</v>
      </c>
      <c r="W58" s="4">
        <v>6138.38</v>
      </c>
      <c r="X58" s="4">
        <v>6138.38</v>
      </c>
      <c r="Y58" s="4">
        <v>6289.7</v>
      </c>
      <c r="Z58" s="4">
        <v>6289.7</v>
      </c>
      <c r="AA58" s="4">
        <v>6289.7</v>
      </c>
      <c r="AB58" s="4">
        <v>6289.7</v>
      </c>
      <c r="AC58" s="4">
        <v>6289.7</v>
      </c>
      <c r="AD58" s="4">
        <v>6289.7</v>
      </c>
      <c r="AE58" s="4">
        <v>6289.7</v>
      </c>
      <c r="AF58" s="4">
        <v>6289.7</v>
      </c>
      <c r="AG58" s="4">
        <v>6289.7</v>
      </c>
      <c r="AH58" s="4">
        <v>6289.7</v>
      </c>
      <c r="AI58" s="4">
        <v>6289.7</v>
      </c>
      <c r="AJ58" s="4">
        <v>6289.7</v>
      </c>
      <c r="AK58" s="4">
        <v>6289.7</v>
      </c>
      <c r="AL58" s="4">
        <v>6289.7</v>
      </c>
      <c r="AM58" s="4">
        <v>6289.7</v>
      </c>
      <c r="AN58" s="4">
        <v>6289.7</v>
      </c>
      <c r="AO58" s="4">
        <v>6289.7</v>
      </c>
      <c r="AP58" s="4">
        <v>6289.7</v>
      </c>
      <c r="AQ58" s="4">
        <v>6289.7</v>
      </c>
      <c r="AR58" s="4">
        <v>6289.7</v>
      </c>
      <c r="AS58" s="4">
        <v>6289.7</v>
      </c>
      <c r="AT58" s="4">
        <v>6289.7</v>
      </c>
      <c r="AU58" s="4">
        <v>6289.7</v>
      </c>
      <c r="AV58" s="4">
        <v>6289.7</v>
      </c>
      <c r="AW58" s="4">
        <v>6289.7</v>
      </c>
      <c r="AX58" s="2"/>
    </row>
    <row r="59" spans="1:50" x14ac:dyDescent="0.2">
      <c r="A59" s="3" t="s">
        <v>58</v>
      </c>
      <c r="B59" s="4">
        <v>4573.6899999999996</v>
      </c>
      <c r="C59" s="4">
        <v>4573.6899999999996</v>
      </c>
      <c r="D59" s="4">
        <v>4784.82</v>
      </c>
      <c r="E59" s="4">
        <v>4784.82</v>
      </c>
      <c r="F59" s="4">
        <v>4995.95</v>
      </c>
      <c r="G59" s="4">
        <v>4995.95</v>
      </c>
      <c r="H59" s="4">
        <v>5207.08</v>
      </c>
      <c r="I59" s="4">
        <v>5207.08</v>
      </c>
      <c r="J59" s="4">
        <v>5418.21</v>
      </c>
      <c r="K59" s="4">
        <v>5418.21</v>
      </c>
      <c r="L59" s="4">
        <v>5629.34</v>
      </c>
      <c r="M59" s="4">
        <v>5629.34</v>
      </c>
      <c r="N59" s="4">
        <v>5840.47</v>
      </c>
      <c r="O59" s="4">
        <v>5840.47</v>
      </c>
      <c r="P59" s="4">
        <v>6051.6</v>
      </c>
      <c r="Q59" s="4">
        <v>6051.6</v>
      </c>
      <c r="R59" s="4">
        <v>6262.73</v>
      </c>
      <c r="S59" s="4">
        <v>6262.73</v>
      </c>
      <c r="T59" s="4">
        <v>6473.86</v>
      </c>
      <c r="U59" s="4">
        <v>6473.86</v>
      </c>
      <c r="V59" s="4">
        <v>6684.98</v>
      </c>
      <c r="W59" s="4">
        <v>6684.98</v>
      </c>
      <c r="X59" s="4">
        <v>6896.12</v>
      </c>
      <c r="Y59" s="4">
        <v>6896.12</v>
      </c>
      <c r="Z59" s="4">
        <v>6896.12</v>
      </c>
      <c r="AA59" s="4">
        <v>6896.12</v>
      </c>
      <c r="AB59" s="4">
        <v>6896.12</v>
      </c>
      <c r="AC59" s="4">
        <v>6896.12</v>
      </c>
      <c r="AD59" s="4">
        <v>6896.12</v>
      </c>
      <c r="AE59" s="4">
        <v>6896.12</v>
      </c>
      <c r="AF59" s="4">
        <v>6896.12</v>
      </c>
      <c r="AG59" s="4">
        <v>6896.12</v>
      </c>
      <c r="AH59" s="4">
        <v>6896.12</v>
      </c>
      <c r="AI59" s="4">
        <v>6896.12</v>
      </c>
      <c r="AJ59" s="4">
        <v>6896.12</v>
      </c>
      <c r="AK59" s="4">
        <v>6896.12</v>
      </c>
      <c r="AL59" s="4">
        <v>6896.12</v>
      </c>
      <c r="AM59" s="4">
        <v>6896.12</v>
      </c>
      <c r="AN59" s="4">
        <v>6896.12</v>
      </c>
      <c r="AO59" s="4">
        <v>6896.12</v>
      </c>
      <c r="AP59" s="4">
        <v>6896.12</v>
      </c>
      <c r="AQ59" s="4">
        <v>6896.12</v>
      </c>
      <c r="AR59" s="4">
        <v>6896.12</v>
      </c>
      <c r="AS59" s="4">
        <v>6896.12</v>
      </c>
      <c r="AT59" s="4">
        <v>6896.12</v>
      </c>
      <c r="AU59" s="4">
        <v>6896.12</v>
      </c>
      <c r="AV59" s="4">
        <v>6896.12</v>
      </c>
      <c r="AW59" s="4">
        <v>6896.12</v>
      </c>
      <c r="AX59" s="2"/>
    </row>
    <row r="60" spans="1:50" x14ac:dyDescent="0.2">
      <c r="A60" s="3" t="s">
        <v>57</v>
      </c>
      <c r="B60" s="4">
        <v>4714.4399999999996</v>
      </c>
      <c r="C60" s="4">
        <v>4812.97</v>
      </c>
      <c r="D60" s="4">
        <v>4812.97</v>
      </c>
      <c r="E60" s="4">
        <v>4985.3900000000003</v>
      </c>
      <c r="F60" s="4">
        <v>4985.3900000000003</v>
      </c>
      <c r="G60" s="4">
        <v>5157.8</v>
      </c>
      <c r="H60" s="4">
        <v>5157.8</v>
      </c>
      <c r="I60" s="4">
        <v>5330.23</v>
      </c>
      <c r="J60" s="4">
        <v>5330.23</v>
      </c>
      <c r="K60" s="4">
        <v>5502.64</v>
      </c>
      <c r="L60" s="4">
        <v>5502.64</v>
      </c>
      <c r="M60" s="4">
        <v>5675.06</v>
      </c>
      <c r="N60" s="4">
        <v>5675.06</v>
      </c>
      <c r="O60" s="4">
        <v>5847.48</v>
      </c>
      <c r="P60" s="4">
        <v>5847.48</v>
      </c>
      <c r="Q60" s="4">
        <v>6019.9</v>
      </c>
      <c r="R60" s="4">
        <v>6019.9</v>
      </c>
      <c r="S60" s="4">
        <v>6192.32</v>
      </c>
      <c r="T60" s="4">
        <v>6192.32</v>
      </c>
      <c r="U60" s="4">
        <v>6364.74</v>
      </c>
      <c r="V60" s="4">
        <v>6364.74</v>
      </c>
      <c r="W60" s="4">
        <v>6537.16</v>
      </c>
      <c r="X60" s="4">
        <v>6537.16</v>
      </c>
      <c r="Y60" s="4">
        <v>6537.16</v>
      </c>
      <c r="Z60" s="4">
        <v>6537.16</v>
      </c>
      <c r="AA60" s="4">
        <v>6537.16</v>
      </c>
      <c r="AB60" s="4">
        <v>6537.16</v>
      </c>
      <c r="AC60" s="4">
        <v>6537.16</v>
      </c>
      <c r="AD60" s="4">
        <v>6537.16</v>
      </c>
      <c r="AE60" s="4">
        <v>6537.16</v>
      </c>
      <c r="AF60" s="4">
        <v>6537.16</v>
      </c>
      <c r="AG60" s="4">
        <v>6537.16</v>
      </c>
      <c r="AH60" s="4">
        <v>6537.16</v>
      </c>
      <c r="AI60" s="4">
        <v>6537.16</v>
      </c>
      <c r="AJ60" s="4">
        <v>6537.16</v>
      </c>
      <c r="AK60" s="4">
        <v>6537.16</v>
      </c>
      <c r="AL60" s="4">
        <v>6537.16</v>
      </c>
      <c r="AM60" s="4">
        <v>6537.16</v>
      </c>
      <c r="AN60" s="4">
        <v>6537.16</v>
      </c>
      <c r="AO60" s="4">
        <v>6537.16</v>
      </c>
      <c r="AP60" s="4">
        <v>6537.16</v>
      </c>
      <c r="AQ60" s="4">
        <v>6537.16</v>
      </c>
      <c r="AR60" s="4">
        <v>6537.16</v>
      </c>
      <c r="AS60" s="4">
        <v>6537.16</v>
      </c>
      <c r="AT60" s="4">
        <v>6537.16</v>
      </c>
      <c r="AU60" s="4">
        <v>6537.16</v>
      </c>
      <c r="AV60" s="4">
        <v>6537.16</v>
      </c>
      <c r="AW60" s="4">
        <v>6537.16</v>
      </c>
      <c r="AX60" s="2"/>
    </row>
    <row r="61" spans="1:50" x14ac:dyDescent="0.2">
      <c r="A61" s="3" t="s">
        <v>56</v>
      </c>
      <c r="B61" s="4">
        <v>4939.6400000000003</v>
      </c>
      <c r="C61" s="4">
        <v>4939.6400000000003</v>
      </c>
      <c r="D61" s="4">
        <v>5150.7700000000004</v>
      </c>
      <c r="E61" s="4">
        <v>5150.7700000000004</v>
      </c>
      <c r="F61" s="4">
        <v>5361.9</v>
      </c>
      <c r="G61" s="4">
        <v>5361.9</v>
      </c>
      <c r="H61" s="4">
        <v>5573.03</v>
      </c>
      <c r="I61" s="4">
        <v>5573.03</v>
      </c>
      <c r="J61" s="4">
        <v>5784.16</v>
      </c>
      <c r="K61" s="4">
        <v>5784.16</v>
      </c>
      <c r="L61" s="4">
        <v>5995.29</v>
      </c>
      <c r="M61" s="4">
        <v>5995.29</v>
      </c>
      <c r="N61" s="4">
        <v>6206.42</v>
      </c>
      <c r="O61" s="4">
        <v>6206.42</v>
      </c>
      <c r="P61" s="4">
        <v>6417.55</v>
      </c>
      <c r="Q61" s="4">
        <v>6417.55</v>
      </c>
      <c r="R61" s="4">
        <v>6628.67</v>
      </c>
      <c r="S61" s="4">
        <v>6628.67</v>
      </c>
      <c r="T61" s="4">
        <v>6839.81</v>
      </c>
      <c r="U61" s="4">
        <v>6839.81</v>
      </c>
      <c r="V61" s="4">
        <v>7050.93</v>
      </c>
      <c r="W61" s="4">
        <v>7050.93</v>
      </c>
      <c r="X61" s="4">
        <v>7262.07</v>
      </c>
      <c r="Y61" s="4">
        <v>7262.07</v>
      </c>
      <c r="Z61" s="4">
        <v>7473.2</v>
      </c>
      <c r="AA61" s="4">
        <v>7473.2</v>
      </c>
      <c r="AB61" s="4">
        <v>7684.32</v>
      </c>
      <c r="AC61" s="4">
        <v>7684.32</v>
      </c>
      <c r="AD61" s="4">
        <v>7895.45</v>
      </c>
      <c r="AE61" s="4">
        <v>7895.45</v>
      </c>
      <c r="AF61" s="4">
        <v>7895.45</v>
      </c>
      <c r="AG61" s="4">
        <v>7895.45</v>
      </c>
      <c r="AH61" s="4">
        <v>7895.45</v>
      </c>
      <c r="AI61" s="4">
        <v>7895.45</v>
      </c>
      <c r="AJ61" s="4">
        <v>7895.45</v>
      </c>
      <c r="AK61" s="4">
        <v>7895.45</v>
      </c>
      <c r="AL61" s="4">
        <v>7895.45</v>
      </c>
      <c r="AM61" s="4">
        <v>7895.45</v>
      </c>
      <c r="AN61" s="4">
        <v>7895.45</v>
      </c>
      <c r="AO61" s="4">
        <v>7895.45</v>
      </c>
      <c r="AP61" s="4">
        <v>7895.45</v>
      </c>
      <c r="AQ61" s="4">
        <v>7895.45</v>
      </c>
      <c r="AR61" s="4">
        <v>7895.45</v>
      </c>
      <c r="AS61" s="4">
        <v>7895.45</v>
      </c>
      <c r="AT61" s="4">
        <v>7895.45</v>
      </c>
      <c r="AU61" s="4">
        <v>7895.45</v>
      </c>
      <c r="AV61" s="4">
        <v>7895.45</v>
      </c>
      <c r="AW61" s="4">
        <v>7895.45</v>
      </c>
      <c r="AX61" s="2"/>
    </row>
    <row r="62" spans="1:50" x14ac:dyDescent="0.2">
      <c r="A62" s="3" t="s">
        <v>61</v>
      </c>
      <c r="B62" s="4">
        <v>5185.95</v>
      </c>
      <c r="C62" s="4">
        <v>5291.52</v>
      </c>
      <c r="D62" s="4">
        <v>5291.52</v>
      </c>
      <c r="E62" s="4">
        <v>5502.65</v>
      </c>
      <c r="F62" s="4">
        <v>5502.65</v>
      </c>
      <c r="G62" s="4">
        <v>5713.78</v>
      </c>
      <c r="H62" s="4">
        <v>5713.78</v>
      </c>
      <c r="I62" s="4">
        <v>5924.9</v>
      </c>
      <c r="J62" s="4">
        <v>5924.9</v>
      </c>
      <c r="K62" s="4">
        <v>6136.04</v>
      </c>
      <c r="L62" s="4">
        <v>6136.04</v>
      </c>
      <c r="M62" s="4">
        <v>6347.17</v>
      </c>
      <c r="N62" s="4">
        <v>6347.17</v>
      </c>
      <c r="O62" s="4">
        <v>6558.29</v>
      </c>
      <c r="P62" s="4">
        <v>6558.29</v>
      </c>
      <c r="Q62" s="4">
        <v>6769.42</v>
      </c>
      <c r="R62" s="4">
        <v>6769.42</v>
      </c>
      <c r="S62" s="4">
        <v>6980.55</v>
      </c>
      <c r="T62" s="4">
        <v>6980.55</v>
      </c>
      <c r="U62" s="4">
        <v>7191.68</v>
      </c>
      <c r="V62" s="4">
        <v>7191.68</v>
      </c>
      <c r="W62" s="4">
        <v>7191.68</v>
      </c>
      <c r="X62" s="4">
        <v>7191.68</v>
      </c>
      <c r="Y62" s="4">
        <v>7191.68</v>
      </c>
      <c r="Z62" s="4">
        <v>7191.68</v>
      </c>
      <c r="AA62" s="4">
        <v>7191.68</v>
      </c>
      <c r="AB62" s="4">
        <v>7191.68</v>
      </c>
      <c r="AC62" s="4">
        <v>7191.68</v>
      </c>
      <c r="AD62" s="4">
        <v>7191.68</v>
      </c>
      <c r="AE62" s="4">
        <v>7191.68</v>
      </c>
      <c r="AF62" s="4">
        <v>7191.68</v>
      </c>
      <c r="AG62" s="4">
        <v>7191.68</v>
      </c>
      <c r="AH62" s="4">
        <v>7191.68</v>
      </c>
      <c r="AI62" s="4">
        <v>7191.68</v>
      </c>
      <c r="AJ62" s="4">
        <v>7191.68</v>
      </c>
      <c r="AK62" s="4">
        <v>7191.68</v>
      </c>
      <c r="AL62" s="4">
        <v>7191.68</v>
      </c>
      <c r="AM62" s="4">
        <v>7191.68</v>
      </c>
      <c r="AN62" s="4">
        <v>7191.68</v>
      </c>
      <c r="AO62" s="4">
        <v>7191.68</v>
      </c>
      <c r="AP62" s="4">
        <v>7191.68</v>
      </c>
      <c r="AQ62" s="4">
        <v>7191.68</v>
      </c>
      <c r="AR62" s="4">
        <v>7191.68</v>
      </c>
      <c r="AS62" s="4">
        <v>7191.68</v>
      </c>
      <c r="AT62" s="4">
        <v>7191.68</v>
      </c>
      <c r="AU62" s="4">
        <v>7191.68</v>
      </c>
      <c r="AV62" s="4">
        <v>7191.68</v>
      </c>
      <c r="AW62" s="4">
        <v>7191.68</v>
      </c>
      <c r="AX62" s="2"/>
    </row>
    <row r="63" spans="1:50" x14ac:dyDescent="0.2">
      <c r="A63" s="3" t="s">
        <v>62</v>
      </c>
      <c r="B63" s="4">
        <v>5221.1400000000003</v>
      </c>
      <c r="C63" s="4">
        <v>5221.1400000000003</v>
      </c>
      <c r="D63" s="4">
        <v>5432.27</v>
      </c>
      <c r="E63" s="4">
        <v>5432.27</v>
      </c>
      <c r="F63" s="4">
        <v>5643.4</v>
      </c>
      <c r="G63" s="4">
        <v>5643.4</v>
      </c>
      <c r="H63" s="4">
        <v>5854.53</v>
      </c>
      <c r="I63" s="4">
        <v>5854.53</v>
      </c>
      <c r="J63" s="4">
        <v>6065.66</v>
      </c>
      <c r="K63" s="4">
        <v>6065.66</v>
      </c>
      <c r="L63" s="4">
        <v>6276.78</v>
      </c>
      <c r="M63" s="4">
        <v>6276.78</v>
      </c>
      <c r="N63" s="4">
        <v>6487.92</v>
      </c>
      <c r="O63" s="4">
        <v>6487.92</v>
      </c>
      <c r="P63" s="4">
        <v>6699.05</v>
      </c>
      <c r="Q63" s="4">
        <v>6699.05</v>
      </c>
      <c r="R63" s="4">
        <v>6910.17</v>
      </c>
      <c r="S63" s="4">
        <v>6910.17</v>
      </c>
      <c r="T63" s="4">
        <v>7121.3</v>
      </c>
      <c r="U63" s="4">
        <v>7121.3</v>
      </c>
      <c r="V63" s="4">
        <v>7332.43</v>
      </c>
      <c r="W63" s="4">
        <v>7332.43</v>
      </c>
      <c r="X63" s="4">
        <v>7543.56</v>
      </c>
      <c r="Y63" s="4">
        <v>7543.56</v>
      </c>
      <c r="Z63" s="4">
        <v>7754.69</v>
      </c>
      <c r="AA63" s="4">
        <v>7754.69</v>
      </c>
      <c r="AB63" s="4">
        <v>7961.68</v>
      </c>
      <c r="AC63" s="4">
        <v>7961.68</v>
      </c>
      <c r="AD63" s="4">
        <v>8172.8</v>
      </c>
      <c r="AE63" s="4">
        <v>8172.8</v>
      </c>
      <c r="AF63" s="4">
        <v>8383.93</v>
      </c>
      <c r="AG63" s="4">
        <v>8383.93</v>
      </c>
      <c r="AH63" s="4">
        <v>8383.93</v>
      </c>
      <c r="AI63" s="4">
        <v>8383.93</v>
      </c>
      <c r="AJ63" s="4">
        <v>8383.93</v>
      </c>
      <c r="AK63" s="4">
        <v>8383.93</v>
      </c>
      <c r="AL63" s="4">
        <v>8383.93</v>
      </c>
      <c r="AM63" s="4">
        <v>8383.93</v>
      </c>
      <c r="AN63" s="4">
        <v>8383.93</v>
      </c>
      <c r="AO63" s="4">
        <v>8383.93</v>
      </c>
      <c r="AP63" s="4">
        <v>8383.93</v>
      </c>
      <c r="AQ63" s="4">
        <v>8383.93</v>
      </c>
      <c r="AR63" s="4">
        <v>8383.93</v>
      </c>
      <c r="AS63" s="4">
        <v>8383.93</v>
      </c>
      <c r="AT63" s="4">
        <v>8383.93</v>
      </c>
      <c r="AU63" s="4">
        <v>8383.93</v>
      </c>
      <c r="AV63" s="4">
        <v>8383.93</v>
      </c>
      <c r="AW63" s="4">
        <v>8383.93</v>
      </c>
      <c r="AX63" s="2"/>
    </row>
    <row r="64" spans="1:50" x14ac:dyDescent="0.2">
      <c r="A64" s="3" t="s">
        <v>63</v>
      </c>
      <c r="B64" s="4">
        <v>5573.02</v>
      </c>
      <c r="C64" s="4">
        <v>5573.02</v>
      </c>
      <c r="D64" s="4">
        <v>5784.15</v>
      </c>
      <c r="E64" s="4">
        <v>5784.15</v>
      </c>
      <c r="F64" s="4">
        <v>5995.28</v>
      </c>
      <c r="G64" s="4">
        <v>5995.28</v>
      </c>
      <c r="H64" s="4">
        <v>6206.41</v>
      </c>
      <c r="I64" s="4">
        <v>6206.41</v>
      </c>
      <c r="J64" s="4">
        <v>6417.54</v>
      </c>
      <c r="K64" s="4">
        <v>6417.54</v>
      </c>
      <c r="L64" s="4">
        <v>6628.66</v>
      </c>
      <c r="M64" s="4">
        <v>6628.66</v>
      </c>
      <c r="N64" s="4">
        <v>6839.8</v>
      </c>
      <c r="O64" s="4">
        <v>6839.8</v>
      </c>
      <c r="P64" s="4">
        <v>7050.92</v>
      </c>
      <c r="Q64" s="4">
        <v>7050.92</v>
      </c>
      <c r="R64" s="4">
        <v>7262.05</v>
      </c>
      <c r="S64" s="4">
        <v>7262.05</v>
      </c>
      <c r="T64" s="4">
        <v>7473.18</v>
      </c>
      <c r="U64" s="4">
        <v>7473.18</v>
      </c>
      <c r="V64" s="4">
        <v>7684.31</v>
      </c>
      <c r="W64" s="4">
        <v>7684.31</v>
      </c>
      <c r="X64" s="4">
        <v>7895.44</v>
      </c>
      <c r="Y64" s="4">
        <v>7895.44</v>
      </c>
      <c r="Z64" s="4">
        <v>7895.44</v>
      </c>
      <c r="AA64" s="4">
        <v>7895.44</v>
      </c>
      <c r="AB64" s="4">
        <v>7895.44</v>
      </c>
      <c r="AC64" s="4">
        <v>7895.44</v>
      </c>
      <c r="AD64" s="4">
        <v>7895.44</v>
      </c>
      <c r="AE64" s="4">
        <v>7895.44</v>
      </c>
      <c r="AF64" s="4">
        <v>7895.44</v>
      </c>
      <c r="AG64" s="4">
        <v>7895.44</v>
      </c>
      <c r="AH64" s="4">
        <v>7895.44</v>
      </c>
      <c r="AI64" s="4">
        <v>7895.44</v>
      </c>
      <c r="AJ64" s="4">
        <v>7895.44</v>
      </c>
      <c r="AK64" s="4">
        <v>7895.44</v>
      </c>
      <c r="AL64" s="4">
        <v>7895.44</v>
      </c>
      <c r="AM64" s="4">
        <v>7895.44</v>
      </c>
      <c r="AN64" s="4">
        <v>7895.44</v>
      </c>
      <c r="AO64" s="4">
        <v>7895.44</v>
      </c>
      <c r="AP64" s="4">
        <v>7895.44</v>
      </c>
      <c r="AQ64" s="4">
        <v>7895.44</v>
      </c>
      <c r="AR64" s="4">
        <v>7895.44</v>
      </c>
      <c r="AS64" s="4">
        <v>7895.44</v>
      </c>
      <c r="AT64" s="4">
        <v>7895.44</v>
      </c>
      <c r="AU64" s="4">
        <v>7895.44</v>
      </c>
      <c r="AV64" s="4">
        <v>7895.44</v>
      </c>
      <c r="AW64" s="4">
        <v>7895.44</v>
      </c>
      <c r="AX64" s="2"/>
    </row>
    <row r="65" spans="1:50" x14ac:dyDescent="0.2">
      <c r="A65" s="3" t="s">
        <v>64</v>
      </c>
      <c r="B65" s="4">
        <v>5854.52</v>
      </c>
      <c r="C65" s="4">
        <v>5854.52</v>
      </c>
      <c r="D65" s="4">
        <v>6065.65</v>
      </c>
      <c r="E65" s="4">
        <v>6065.65</v>
      </c>
      <c r="F65" s="4">
        <v>6276.78</v>
      </c>
      <c r="G65" s="4">
        <v>6276.78</v>
      </c>
      <c r="H65" s="4">
        <v>6487.91</v>
      </c>
      <c r="I65" s="4">
        <v>6487.91</v>
      </c>
      <c r="J65" s="4">
        <v>6699.03</v>
      </c>
      <c r="K65" s="4">
        <v>6699.03</v>
      </c>
      <c r="L65" s="4">
        <v>6910.17</v>
      </c>
      <c r="M65" s="4">
        <v>6910.17</v>
      </c>
      <c r="N65" s="4">
        <v>7121.3</v>
      </c>
      <c r="O65" s="4">
        <v>7121.3</v>
      </c>
      <c r="P65" s="4">
        <v>7332.43</v>
      </c>
      <c r="Q65" s="4">
        <v>7332.43</v>
      </c>
      <c r="R65" s="4">
        <v>7543.55</v>
      </c>
      <c r="S65" s="4">
        <v>7543.55</v>
      </c>
      <c r="T65" s="4">
        <v>7754.68</v>
      </c>
      <c r="U65" s="4">
        <v>7754.68</v>
      </c>
      <c r="V65" s="4">
        <v>7965.81</v>
      </c>
      <c r="W65" s="4">
        <v>7965.81</v>
      </c>
      <c r="X65" s="4">
        <v>8176.94</v>
      </c>
      <c r="Y65" s="4">
        <v>8176.94</v>
      </c>
      <c r="Z65" s="4">
        <v>8176.94</v>
      </c>
      <c r="AA65" s="4">
        <v>8176.94</v>
      </c>
      <c r="AB65" s="4">
        <v>8176.94</v>
      </c>
      <c r="AC65" s="4">
        <v>8176.94</v>
      </c>
      <c r="AD65" s="4">
        <v>8176.94</v>
      </c>
      <c r="AE65" s="4">
        <v>8176.94</v>
      </c>
      <c r="AF65" s="4">
        <v>8176.94</v>
      </c>
      <c r="AG65" s="4">
        <v>8176.94</v>
      </c>
      <c r="AH65" s="4">
        <v>8176.94</v>
      </c>
      <c r="AI65" s="4">
        <v>8176.94</v>
      </c>
      <c r="AJ65" s="4">
        <v>8176.94</v>
      </c>
      <c r="AK65" s="4">
        <v>8176.94</v>
      </c>
      <c r="AL65" s="4">
        <v>8176.94</v>
      </c>
      <c r="AM65" s="4">
        <v>8176.94</v>
      </c>
      <c r="AN65" s="4">
        <v>8176.94</v>
      </c>
      <c r="AO65" s="4">
        <v>8176.94</v>
      </c>
      <c r="AP65" s="4">
        <v>8176.94</v>
      </c>
      <c r="AQ65" s="4">
        <v>8176.94</v>
      </c>
      <c r="AR65" s="4">
        <v>8176.94</v>
      </c>
      <c r="AS65" s="4">
        <v>8176.94</v>
      </c>
      <c r="AT65" s="4">
        <v>8176.94</v>
      </c>
      <c r="AU65" s="4">
        <v>8176.94</v>
      </c>
      <c r="AV65" s="4">
        <v>8176.94</v>
      </c>
      <c r="AW65" s="4">
        <v>8176.94</v>
      </c>
      <c r="AX65" s="2"/>
    </row>
    <row r="66" spans="1:50" x14ac:dyDescent="0.2">
      <c r="A66" s="3" t="s">
        <v>65</v>
      </c>
      <c r="B66" s="4">
        <v>3433.61</v>
      </c>
      <c r="C66" s="4">
        <v>3588.43</v>
      </c>
      <c r="D66" s="4">
        <v>3588.43</v>
      </c>
      <c r="E66" s="4">
        <v>3701.03</v>
      </c>
      <c r="F66" s="4">
        <v>3701.03</v>
      </c>
      <c r="G66" s="4">
        <v>3813.63</v>
      </c>
      <c r="H66" s="4">
        <v>3813.63</v>
      </c>
      <c r="I66" s="4">
        <v>3926.24</v>
      </c>
      <c r="J66" s="4">
        <v>3926.24</v>
      </c>
      <c r="K66" s="4">
        <v>4038.84</v>
      </c>
      <c r="L66" s="4">
        <v>4095.14</v>
      </c>
      <c r="M66" s="4">
        <v>4207.74</v>
      </c>
      <c r="N66" s="4">
        <v>4207.74</v>
      </c>
      <c r="O66" s="4">
        <v>4320.34</v>
      </c>
      <c r="P66" s="4">
        <v>4320.34</v>
      </c>
      <c r="Q66" s="4">
        <v>4432.9399999999996</v>
      </c>
      <c r="R66" s="4">
        <v>4432.9399999999996</v>
      </c>
      <c r="S66" s="4">
        <v>4545.54</v>
      </c>
      <c r="T66" s="4">
        <v>4545.54</v>
      </c>
      <c r="U66" s="4">
        <v>4658.1400000000003</v>
      </c>
      <c r="V66" s="4">
        <v>4658.1400000000003</v>
      </c>
      <c r="W66" s="4">
        <v>4770.75</v>
      </c>
      <c r="X66" s="4">
        <v>4770.75</v>
      </c>
      <c r="Y66" s="4">
        <v>4883.3500000000004</v>
      </c>
      <c r="Z66" s="4">
        <v>4883.3500000000004</v>
      </c>
      <c r="AA66" s="4">
        <v>4995.96</v>
      </c>
      <c r="AB66" s="4">
        <v>4995.96</v>
      </c>
      <c r="AC66" s="4">
        <v>5108.5600000000004</v>
      </c>
      <c r="AD66" s="4">
        <v>5108.5600000000004</v>
      </c>
      <c r="AE66" s="4">
        <v>5108.5600000000004</v>
      </c>
      <c r="AF66" s="4">
        <v>5108.5600000000004</v>
      </c>
      <c r="AG66" s="4">
        <v>5108.5600000000004</v>
      </c>
      <c r="AH66" s="4">
        <v>5108.5600000000004</v>
      </c>
      <c r="AI66" s="4">
        <v>5108.5600000000004</v>
      </c>
      <c r="AJ66" s="4">
        <v>5108.5600000000004</v>
      </c>
      <c r="AK66" s="4">
        <v>5108.5600000000004</v>
      </c>
      <c r="AL66" s="4">
        <v>5108.5600000000004</v>
      </c>
      <c r="AM66" s="4">
        <v>5108.5600000000004</v>
      </c>
      <c r="AN66" s="4">
        <v>5108.5600000000004</v>
      </c>
      <c r="AO66" s="4">
        <v>5108.5600000000004</v>
      </c>
      <c r="AP66" s="4">
        <v>5108.5600000000004</v>
      </c>
      <c r="AQ66" s="4">
        <v>5108.5600000000004</v>
      </c>
      <c r="AR66" s="4">
        <v>5108.5600000000004</v>
      </c>
      <c r="AS66" s="4">
        <v>5108.5600000000004</v>
      </c>
      <c r="AT66" s="4">
        <v>5108.5600000000004</v>
      </c>
      <c r="AU66" s="4">
        <v>5108.5600000000004</v>
      </c>
      <c r="AV66" s="4">
        <v>5108.5600000000004</v>
      </c>
      <c r="AW66" s="4">
        <v>5108.5600000000004</v>
      </c>
      <c r="AX66" s="2"/>
    </row>
    <row r="67" spans="1:50" x14ac:dyDescent="0.2">
      <c r="A67" s="3" t="s">
        <v>66</v>
      </c>
      <c r="B67">
        <v>3546.2</v>
      </c>
      <c r="C67">
        <v>3701.03</v>
      </c>
      <c r="D67">
        <v>3701.03</v>
      </c>
      <c r="E67">
        <v>3813.63</v>
      </c>
      <c r="F67">
        <v>3813.63</v>
      </c>
      <c r="G67">
        <v>3926.24</v>
      </c>
      <c r="H67">
        <v>3926.24</v>
      </c>
      <c r="I67">
        <v>4038.84</v>
      </c>
      <c r="J67">
        <v>4038.84</v>
      </c>
      <c r="K67">
        <v>4151.4399999999996</v>
      </c>
      <c r="L67">
        <v>4207.74</v>
      </c>
      <c r="M67">
        <v>4320.33</v>
      </c>
      <c r="N67">
        <v>4320.33</v>
      </c>
      <c r="O67">
        <v>4432.9399999999996</v>
      </c>
      <c r="P67">
        <v>4432.9399999999996</v>
      </c>
      <c r="Q67">
        <v>4545.54</v>
      </c>
      <c r="R67">
        <v>4545.54</v>
      </c>
      <c r="S67">
        <v>4658.1400000000003</v>
      </c>
      <c r="T67">
        <v>4658.1400000000003</v>
      </c>
      <c r="U67">
        <v>4770.75</v>
      </c>
      <c r="V67">
        <v>4770.75</v>
      </c>
      <c r="W67">
        <v>4883.3500000000004</v>
      </c>
      <c r="X67">
        <v>4883.3500000000004</v>
      </c>
      <c r="Y67">
        <v>4995.95</v>
      </c>
      <c r="Z67">
        <v>4995.95</v>
      </c>
      <c r="AA67">
        <v>5108.5600000000004</v>
      </c>
      <c r="AB67">
        <v>5108.5600000000004</v>
      </c>
      <c r="AC67">
        <v>5221.16</v>
      </c>
      <c r="AD67">
        <v>5221.16</v>
      </c>
      <c r="AE67">
        <v>5221.16</v>
      </c>
      <c r="AF67">
        <v>5221.16</v>
      </c>
      <c r="AG67">
        <v>5221.16</v>
      </c>
      <c r="AH67">
        <v>5221.16</v>
      </c>
      <c r="AI67">
        <v>5221.16</v>
      </c>
      <c r="AJ67">
        <v>5221.16</v>
      </c>
      <c r="AK67">
        <v>5221.16</v>
      </c>
      <c r="AL67">
        <v>5221.16</v>
      </c>
      <c r="AM67">
        <v>5221.16</v>
      </c>
      <c r="AN67">
        <v>5221.16</v>
      </c>
      <c r="AO67">
        <v>5221.16</v>
      </c>
      <c r="AP67">
        <v>5221.16</v>
      </c>
      <c r="AQ67">
        <v>5221.16</v>
      </c>
      <c r="AR67">
        <v>5221.16</v>
      </c>
      <c r="AS67">
        <v>5221.16</v>
      </c>
      <c r="AT67">
        <v>5221.16</v>
      </c>
      <c r="AU67">
        <v>5221.16</v>
      </c>
      <c r="AV67">
        <v>5221.16</v>
      </c>
      <c r="AW67">
        <v>5221.16</v>
      </c>
      <c r="AX67" s="2"/>
    </row>
    <row r="68" spans="1:50" x14ac:dyDescent="0.2">
      <c r="A68" s="3" t="s">
        <v>358</v>
      </c>
      <c r="B68" s="4">
        <f>'Autre barème'!B3</f>
        <v>0</v>
      </c>
      <c r="C68" s="4">
        <f>'Autre barème'!B4</f>
        <v>0</v>
      </c>
      <c r="D68" s="4">
        <f>'Autre barème'!B5</f>
        <v>0</v>
      </c>
      <c r="E68" s="4">
        <f>'Autre barème'!B6</f>
        <v>0</v>
      </c>
      <c r="F68" s="4">
        <f>'Autre barème'!B7</f>
        <v>0</v>
      </c>
      <c r="G68" s="4">
        <f>'Autre barème'!B8</f>
        <v>0</v>
      </c>
      <c r="H68" s="4">
        <f>'Autre barème'!B9</f>
        <v>0</v>
      </c>
      <c r="I68" s="4">
        <f>'Autre barème'!B10</f>
        <v>0</v>
      </c>
      <c r="J68" s="4">
        <f>'Autre barème'!B11</f>
        <v>0</v>
      </c>
      <c r="K68" s="4">
        <f>'Autre barème'!B12</f>
        <v>0</v>
      </c>
      <c r="L68" s="4">
        <f>'Autre barème'!B13</f>
        <v>0</v>
      </c>
      <c r="M68" s="4">
        <f>'Autre barème'!B14</f>
        <v>0</v>
      </c>
      <c r="N68" s="4">
        <f>'Autre barème'!B15</f>
        <v>0</v>
      </c>
      <c r="O68" s="4">
        <f>'Autre barème'!B16</f>
        <v>0</v>
      </c>
      <c r="P68" s="4">
        <f>'Autre barème'!B17</f>
        <v>0</v>
      </c>
      <c r="Q68" s="4">
        <f>'Autre barème'!B18</f>
        <v>0</v>
      </c>
      <c r="R68" s="4">
        <f>'Autre barème'!B19</f>
        <v>0</v>
      </c>
      <c r="S68" s="4">
        <f>'Autre barème'!B20</f>
        <v>0</v>
      </c>
      <c r="T68" s="4">
        <f>'Autre barème'!B21</f>
        <v>0</v>
      </c>
      <c r="U68" s="4">
        <f>'Autre barème'!B22</f>
        <v>0</v>
      </c>
      <c r="V68" s="4">
        <f>'Autre barème'!B23</f>
        <v>0</v>
      </c>
      <c r="W68" s="4">
        <f>'Autre barème'!B24</f>
        <v>0</v>
      </c>
      <c r="X68" s="4">
        <f>'Autre barème'!B25</f>
        <v>0</v>
      </c>
      <c r="Y68" s="4">
        <f>'Autre barème'!B26</f>
        <v>0</v>
      </c>
      <c r="Z68" s="4">
        <f>'Autre barème'!B27</f>
        <v>0</v>
      </c>
      <c r="AA68" s="4">
        <f>'Autre barème'!B28</f>
        <v>0</v>
      </c>
      <c r="AB68" s="4">
        <f>'Autre barème'!B29</f>
        <v>0</v>
      </c>
      <c r="AC68" s="4">
        <f>'Autre barème'!B30</f>
        <v>0</v>
      </c>
      <c r="AD68" s="4">
        <f>'Autre barème'!B31</f>
        <v>0</v>
      </c>
      <c r="AE68" s="4">
        <f>'Autre barème'!B32</f>
        <v>0</v>
      </c>
      <c r="AF68" s="4">
        <f>'Autre barème'!B33</f>
        <v>0</v>
      </c>
      <c r="AG68" s="4">
        <f>'Autre barème'!B34</f>
        <v>0</v>
      </c>
      <c r="AH68" s="4">
        <f>'Autre barème'!B35</f>
        <v>0</v>
      </c>
      <c r="AI68" s="4">
        <f>'Autre barème'!B36</f>
        <v>0</v>
      </c>
      <c r="AJ68" s="4">
        <f>'Autre barème'!B37</f>
        <v>0</v>
      </c>
      <c r="AK68" s="4">
        <f>'Autre barème'!B38</f>
        <v>0</v>
      </c>
      <c r="AL68" s="4">
        <f>'Autre barème'!B39</f>
        <v>0</v>
      </c>
      <c r="AM68" s="4">
        <f>'Autre barème'!B40</f>
        <v>0</v>
      </c>
      <c r="AN68" s="4">
        <f>'Autre barème'!B41</f>
        <v>0</v>
      </c>
      <c r="AO68" s="4">
        <f>'Autre barème'!B42</f>
        <v>0</v>
      </c>
      <c r="AP68" s="4">
        <f>'Autre barème'!B43</f>
        <v>0</v>
      </c>
      <c r="AQ68" s="4">
        <f>'Autre barème'!B44</f>
        <v>0</v>
      </c>
      <c r="AR68" s="4">
        <f>'Autre barème'!B45</f>
        <v>0</v>
      </c>
      <c r="AS68" s="4">
        <f>'Autre barème'!B46</f>
        <v>0</v>
      </c>
      <c r="AT68" s="4">
        <f>'Autre barème'!B47</f>
        <v>0</v>
      </c>
      <c r="AU68" s="4">
        <f>'Autre barème'!B48</f>
        <v>0</v>
      </c>
      <c r="AV68" s="4">
        <f>AU68</f>
        <v>0</v>
      </c>
      <c r="AW68" s="4">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110.84</v>
      </c>
      <c r="C2" s="4">
        <v>110.84</v>
      </c>
      <c r="D2" s="4">
        <v>110.84</v>
      </c>
      <c r="E2" s="4">
        <v>110.84</v>
      </c>
      <c r="F2" s="4">
        <v>110.84</v>
      </c>
      <c r="G2" s="4">
        <v>110.84</v>
      </c>
      <c r="H2" s="4">
        <v>110.84</v>
      </c>
      <c r="I2" s="4">
        <v>110.84</v>
      </c>
      <c r="J2" s="4">
        <v>110.84</v>
      </c>
      <c r="K2" s="4">
        <v>110.84</v>
      </c>
      <c r="L2" s="4">
        <v>110.84</v>
      </c>
      <c r="M2" s="4">
        <v>110.84</v>
      </c>
      <c r="N2" s="4">
        <v>110.84</v>
      </c>
      <c r="O2" s="4">
        <v>110.84</v>
      </c>
      <c r="P2" s="4">
        <v>110.84</v>
      </c>
      <c r="Q2" s="4">
        <v>110.84</v>
      </c>
      <c r="R2" s="4">
        <v>110.84</v>
      </c>
      <c r="S2" s="4">
        <v>110.84</v>
      </c>
      <c r="T2" s="4">
        <v>110.84</v>
      </c>
      <c r="U2" s="4">
        <v>110.84</v>
      </c>
      <c r="V2" s="4">
        <v>110.84</v>
      </c>
      <c r="W2" s="4">
        <v>110.84</v>
      </c>
      <c r="X2" s="4">
        <v>110.84</v>
      </c>
      <c r="Y2" s="4">
        <v>110.84</v>
      </c>
      <c r="Z2" s="4">
        <v>110.84</v>
      </c>
      <c r="AA2" s="4">
        <v>110.84</v>
      </c>
      <c r="AB2" s="4">
        <v>110.84</v>
      </c>
      <c r="AC2" s="4">
        <v>110.84</v>
      </c>
      <c r="AD2" s="4">
        <v>110.84</v>
      </c>
      <c r="AE2" s="4">
        <v>110.84</v>
      </c>
      <c r="AF2" s="4">
        <v>110.84</v>
      </c>
      <c r="AG2" s="4">
        <v>110.84</v>
      </c>
      <c r="AH2" s="4">
        <v>110.84</v>
      </c>
      <c r="AI2" s="4">
        <v>110.84</v>
      </c>
      <c r="AJ2" s="4">
        <v>110.84</v>
      </c>
      <c r="AK2" s="4">
        <v>110.84</v>
      </c>
      <c r="AL2" s="4">
        <v>110.84</v>
      </c>
      <c r="AM2" s="4">
        <v>110.84</v>
      </c>
      <c r="AN2" s="4">
        <v>110.84</v>
      </c>
      <c r="AO2" s="4">
        <v>110.84</v>
      </c>
      <c r="AP2" s="4">
        <v>110.84</v>
      </c>
      <c r="AQ2" s="4">
        <v>110.84</v>
      </c>
      <c r="AR2" s="4">
        <v>110.84</v>
      </c>
      <c r="AS2" s="4">
        <v>110.84</v>
      </c>
      <c r="AT2" s="4">
        <v>110.84</v>
      </c>
      <c r="AU2" s="4">
        <v>110.84</v>
      </c>
      <c r="AV2" s="4">
        <v>110.84</v>
      </c>
      <c r="AW2" s="4">
        <v>110.84</v>
      </c>
    </row>
    <row r="3" spans="1:49" x14ac:dyDescent="0.2">
      <c r="A3" s="3" t="s">
        <v>2</v>
      </c>
      <c r="B3" s="4">
        <v>110.84</v>
      </c>
      <c r="C3" s="4">
        <v>110.84</v>
      </c>
      <c r="D3" s="4">
        <v>110.84</v>
      </c>
      <c r="E3" s="4">
        <v>110.84</v>
      </c>
      <c r="F3" s="4">
        <v>110.84</v>
      </c>
      <c r="G3" s="4">
        <v>110.84</v>
      </c>
      <c r="H3" s="4">
        <v>110.84</v>
      </c>
      <c r="I3" s="4">
        <v>110.84</v>
      </c>
      <c r="J3" s="4">
        <v>110.84</v>
      </c>
      <c r="K3" s="4">
        <v>110.84</v>
      </c>
      <c r="L3" s="4">
        <v>110.84</v>
      </c>
      <c r="M3" s="4">
        <v>110.84</v>
      </c>
      <c r="N3" s="4">
        <v>110.84</v>
      </c>
      <c r="O3" s="4">
        <v>110.84</v>
      </c>
      <c r="P3" s="4">
        <v>110.84</v>
      </c>
      <c r="Q3" s="4">
        <v>110.84</v>
      </c>
      <c r="R3" s="4">
        <v>89</v>
      </c>
      <c r="S3" s="4">
        <v>66.42</v>
      </c>
      <c r="T3" s="4">
        <v>55.42</v>
      </c>
      <c r="U3" s="4">
        <v>55.42</v>
      </c>
      <c r="V3" s="4">
        <v>55.42</v>
      </c>
      <c r="W3" s="4">
        <v>55.42</v>
      </c>
      <c r="X3" s="4">
        <v>55.42</v>
      </c>
      <c r="Y3" s="4">
        <v>55.42</v>
      </c>
      <c r="Z3" s="4">
        <v>55.42</v>
      </c>
      <c r="AA3" s="4">
        <v>55.42</v>
      </c>
      <c r="AB3" s="4">
        <v>55.42</v>
      </c>
      <c r="AC3" s="4">
        <v>55.42</v>
      </c>
      <c r="AD3" s="4">
        <v>55.42</v>
      </c>
      <c r="AE3" s="4">
        <v>55.42</v>
      </c>
      <c r="AF3" s="4">
        <v>55.42</v>
      </c>
      <c r="AG3" s="4">
        <v>55.42</v>
      </c>
      <c r="AH3" s="4">
        <v>55.42</v>
      </c>
      <c r="AI3" s="4">
        <v>55.42</v>
      </c>
      <c r="AJ3" s="4">
        <v>55.42</v>
      </c>
      <c r="AK3" s="4">
        <v>55.42</v>
      </c>
      <c r="AL3" s="4">
        <v>55.42</v>
      </c>
      <c r="AM3" s="4">
        <v>55.42</v>
      </c>
      <c r="AN3" s="4">
        <v>55.42</v>
      </c>
      <c r="AO3" s="4">
        <v>55.42</v>
      </c>
      <c r="AP3" s="4">
        <v>55.42</v>
      </c>
      <c r="AQ3" s="4">
        <v>55.42</v>
      </c>
      <c r="AR3" s="4">
        <v>55.42</v>
      </c>
      <c r="AS3" s="4">
        <v>55.42</v>
      </c>
      <c r="AT3" s="4">
        <v>55.42</v>
      </c>
      <c r="AU3" s="4">
        <v>55.42</v>
      </c>
      <c r="AV3" s="4">
        <v>55.42</v>
      </c>
      <c r="AW3" s="4">
        <v>55.42</v>
      </c>
    </row>
    <row r="4" spans="1:49" x14ac:dyDescent="0.2">
      <c r="A4" s="3" t="s">
        <v>3</v>
      </c>
      <c r="B4" s="4">
        <v>110.84</v>
      </c>
      <c r="C4" s="4">
        <v>110.84</v>
      </c>
      <c r="D4" s="4">
        <v>110.84</v>
      </c>
      <c r="E4" s="4">
        <v>110.84</v>
      </c>
      <c r="F4" s="4">
        <v>110.84</v>
      </c>
      <c r="G4" s="4">
        <v>110.84</v>
      </c>
      <c r="H4" s="4">
        <v>110.84</v>
      </c>
      <c r="I4" s="4">
        <v>110.84</v>
      </c>
      <c r="J4" s="4">
        <v>110.84</v>
      </c>
      <c r="K4" s="4">
        <v>110.84</v>
      </c>
      <c r="L4" s="4">
        <v>110.84</v>
      </c>
      <c r="M4" s="4">
        <v>110.84</v>
      </c>
      <c r="N4" s="4">
        <v>110.84</v>
      </c>
      <c r="O4" s="4">
        <v>99.98</v>
      </c>
      <c r="P4" s="4">
        <v>76.89</v>
      </c>
      <c r="Q4" s="4">
        <v>55.42</v>
      </c>
      <c r="R4" s="4">
        <v>55.42</v>
      </c>
      <c r="S4" s="4">
        <v>55.42</v>
      </c>
      <c r="T4" s="4">
        <v>55.42</v>
      </c>
      <c r="U4" s="4">
        <v>55.42</v>
      </c>
      <c r="V4" s="4">
        <v>55.42</v>
      </c>
      <c r="W4" s="4">
        <v>55.42</v>
      </c>
      <c r="X4" s="4">
        <v>55.42</v>
      </c>
      <c r="Y4" s="4">
        <v>55.42</v>
      </c>
      <c r="Z4" s="4">
        <v>55.42</v>
      </c>
      <c r="AA4" s="4">
        <v>55.42</v>
      </c>
      <c r="AB4" s="4">
        <v>55.42</v>
      </c>
      <c r="AC4" s="4">
        <v>40.51</v>
      </c>
      <c r="AD4" s="4">
        <v>17.420000000000002</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110.84</v>
      </c>
      <c r="C5" s="4">
        <v>110.84</v>
      </c>
      <c r="D5" s="4">
        <v>110.84</v>
      </c>
      <c r="E5" s="4">
        <v>110.84</v>
      </c>
      <c r="F5" s="4">
        <v>110.84</v>
      </c>
      <c r="G5" s="4">
        <v>110.84</v>
      </c>
      <c r="H5" s="4">
        <v>110.84</v>
      </c>
      <c r="I5" s="4">
        <v>110.84</v>
      </c>
      <c r="J5" s="4">
        <v>110.84</v>
      </c>
      <c r="K5" s="4">
        <v>110.84</v>
      </c>
      <c r="L5" s="4">
        <v>110.84</v>
      </c>
      <c r="M5" s="4">
        <v>110.84</v>
      </c>
      <c r="N5" s="4">
        <v>110.84</v>
      </c>
      <c r="O5" s="4">
        <v>110.84</v>
      </c>
      <c r="P5" s="4">
        <v>110.84</v>
      </c>
      <c r="Q5" s="4">
        <v>110.84</v>
      </c>
      <c r="R5" s="4">
        <v>110.84</v>
      </c>
      <c r="S5" s="4">
        <v>110.84</v>
      </c>
      <c r="T5" s="4">
        <v>110.84</v>
      </c>
      <c r="U5" s="4">
        <v>110.84</v>
      </c>
      <c r="V5" s="4">
        <v>110.84</v>
      </c>
      <c r="W5" s="4">
        <v>110.84</v>
      </c>
      <c r="X5" s="4">
        <v>110.84</v>
      </c>
      <c r="Y5" s="4">
        <v>109.53</v>
      </c>
      <c r="Z5" s="4">
        <v>99.49</v>
      </c>
      <c r="AA5" s="4">
        <v>89.45</v>
      </c>
      <c r="AB5" s="4">
        <v>79.42</v>
      </c>
      <c r="AC5" s="4">
        <v>69.38</v>
      </c>
      <c r="AD5" s="4">
        <v>69.38</v>
      </c>
      <c r="AE5" s="4">
        <v>69.38</v>
      </c>
      <c r="AF5" s="4">
        <v>69.38</v>
      </c>
      <c r="AG5" s="4">
        <v>69.38</v>
      </c>
      <c r="AH5" s="4">
        <v>69.38</v>
      </c>
      <c r="AI5" s="4">
        <v>69.38</v>
      </c>
      <c r="AJ5" s="4">
        <v>69.38</v>
      </c>
      <c r="AK5" s="4">
        <v>69.38</v>
      </c>
      <c r="AL5" s="4">
        <v>69.38</v>
      </c>
      <c r="AM5" s="4">
        <v>69.38</v>
      </c>
      <c r="AN5" s="4">
        <v>69.38</v>
      </c>
      <c r="AO5" s="4">
        <v>69.38</v>
      </c>
      <c r="AP5" s="4">
        <v>69.38</v>
      </c>
      <c r="AQ5" s="4">
        <v>69.38</v>
      </c>
      <c r="AR5" s="4">
        <v>69.38</v>
      </c>
      <c r="AS5" s="4">
        <v>69.38</v>
      </c>
      <c r="AT5" s="4">
        <v>69.38</v>
      </c>
      <c r="AU5" s="4">
        <v>69.38</v>
      </c>
      <c r="AV5" s="4">
        <v>69.38</v>
      </c>
      <c r="AW5" s="4">
        <v>69.38</v>
      </c>
    </row>
    <row r="6" spans="1:49" x14ac:dyDescent="0.2">
      <c r="A6" s="41" t="s">
        <v>5</v>
      </c>
      <c r="B6" s="4">
        <v>110.84</v>
      </c>
      <c r="C6" s="4">
        <v>110.84</v>
      </c>
      <c r="D6" s="4">
        <v>110.84</v>
      </c>
      <c r="E6" s="4">
        <v>110.84</v>
      </c>
      <c r="F6" s="4">
        <v>110.84</v>
      </c>
      <c r="G6" s="4">
        <v>110.84</v>
      </c>
      <c r="H6" s="4">
        <v>110.84</v>
      </c>
      <c r="I6" s="4">
        <v>110.84</v>
      </c>
      <c r="J6" s="4">
        <v>110.84</v>
      </c>
      <c r="K6" s="4">
        <v>110.84</v>
      </c>
      <c r="L6" s="4">
        <v>110.84</v>
      </c>
      <c r="M6" s="4">
        <v>110.84</v>
      </c>
      <c r="N6" s="4">
        <v>110.84</v>
      </c>
      <c r="O6" s="4">
        <v>110.84</v>
      </c>
      <c r="P6" s="4">
        <v>110.84</v>
      </c>
      <c r="Q6" s="4">
        <v>110.84</v>
      </c>
      <c r="R6" s="4">
        <v>105.96</v>
      </c>
      <c r="S6" s="4">
        <v>94.92</v>
      </c>
      <c r="T6" s="4">
        <v>83.88</v>
      </c>
      <c r="U6" s="4">
        <v>72.84</v>
      </c>
      <c r="V6" s="4">
        <v>61.8</v>
      </c>
      <c r="W6" s="4">
        <v>55.42</v>
      </c>
      <c r="X6" s="4">
        <v>55.42</v>
      </c>
      <c r="Y6" s="4">
        <v>55.42</v>
      </c>
      <c r="Z6" s="4">
        <v>55.42</v>
      </c>
      <c r="AA6" s="4">
        <v>55.42</v>
      </c>
      <c r="AB6" s="4">
        <v>55.42</v>
      </c>
      <c r="AC6" s="4">
        <v>55.42</v>
      </c>
      <c r="AD6" s="4">
        <v>55.42</v>
      </c>
      <c r="AE6" s="4">
        <v>55.42</v>
      </c>
      <c r="AF6" s="4">
        <v>55.42</v>
      </c>
      <c r="AG6" s="4">
        <v>55.42</v>
      </c>
      <c r="AH6" s="4">
        <v>55.42</v>
      </c>
      <c r="AI6" s="4">
        <v>55.42</v>
      </c>
      <c r="AJ6" s="4">
        <v>55.42</v>
      </c>
      <c r="AK6" s="4">
        <v>55.42</v>
      </c>
      <c r="AL6" s="4">
        <v>55.42</v>
      </c>
      <c r="AM6" s="4">
        <v>55.42</v>
      </c>
      <c r="AN6" s="4">
        <v>55.42</v>
      </c>
      <c r="AO6" s="4">
        <v>55.42</v>
      </c>
      <c r="AP6" s="4">
        <v>55.42</v>
      </c>
      <c r="AQ6" s="4">
        <v>55.42</v>
      </c>
      <c r="AR6" s="4">
        <v>55.42</v>
      </c>
      <c r="AS6" s="4">
        <v>55.42</v>
      </c>
      <c r="AT6" s="4">
        <v>55.42</v>
      </c>
      <c r="AU6" s="4">
        <v>55.42</v>
      </c>
      <c r="AV6" s="4">
        <v>55.42</v>
      </c>
      <c r="AW6" s="4">
        <v>55.42</v>
      </c>
    </row>
    <row r="7" spans="1:49" x14ac:dyDescent="0.2">
      <c r="A7" s="3" t="s">
        <v>6</v>
      </c>
      <c r="B7" s="4">
        <v>110.84</v>
      </c>
      <c r="C7" s="4">
        <v>110.84</v>
      </c>
      <c r="D7" s="4">
        <v>110.84</v>
      </c>
      <c r="E7" s="4">
        <v>110.84</v>
      </c>
      <c r="F7" s="4">
        <v>110.84</v>
      </c>
      <c r="G7" s="4">
        <v>110.84</v>
      </c>
      <c r="H7" s="4">
        <v>110.84</v>
      </c>
      <c r="I7" s="4">
        <v>110.84</v>
      </c>
      <c r="J7" s="4">
        <v>110.84</v>
      </c>
      <c r="K7" s="4">
        <v>110.84</v>
      </c>
      <c r="L7" s="4">
        <v>110.84</v>
      </c>
      <c r="M7" s="4">
        <v>88.7</v>
      </c>
      <c r="N7" s="4">
        <v>65.62</v>
      </c>
      <c r="O7" s="4">
        <v>55.42</v>
      </c>
      <c r="P7" s="4">
        <v>55.42</v>
      </c>
      <c r="Q7" s="4">
        <v>55.42</v>
      </c>
      <c r="R7" s="4">
        <v>55.42</v>
      </c>
      <c r="S7" s="4">
        <v>55.42</v>
      </c>
      <c r="T7" s="4">
        <v>55.42</v>
      </c>
      <c r="U7" s="4">
        <v>55.42</v>
      </c>
      <c r="V7" s="4">
        <v>55.42</v>
      </c>
      <c r="W7" s="4">
        <v>55.42</v>
      </c>
      <c r="X7" s="4">
        <v>55.42</v>
      </c>
      <c r="Y7" s="4">
        <v>55.42</v>
      </c>
      <c r="Z7" s="4">
        <v>52.32</v>
      </c>
      <c r="AA7" s="4">
        <v>29.23</v>
      </c>
      <c r="AB7" s="4">
        <v>6.15</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110.84</v>
      </c>
      <c r="C8" s="4">
        <v>110.84</v>
      </c>
      <c r="D8" s="4">
        <v>110.84</v>
      </c>
      <c r="E8" s="4">
        <v>110.84</v>
      </c>
      <c r="F8" s="4">
        <v>110.84</v>
      </c>
      <c r="G8" s="4">
        <v>110.84</v>
      </c>
      <c r="H8" s="4">
        <v>110.84</v>
      </c>
      <c r="I8" s="4">
        <v>110.84</v>
      </c>
      <c r="J8" s="4">
        <v>105.57</v>
      </c>
      <c r="K8" s="4">
        <v>85.5</v>
      </c>
      <c r="L8" s="4">
        <v>55.42</v>
      </c>
      <c r="M8" s="4">
        <v>55.42</v>
      </c>
      <c r="N8" s="4">
        <v>55.42</v>
      </c>
      <c r="O8" s="4">
        <v>55.42</v>
      </c>
      <c r="P8" s="4">
        <v>55.42</v>
      </c>
      <c r="Q8" s="4">
        <v>55.42</v>
      </c>
      <c r="R8" s="4">
        <v>55.42</v>
      </c>
      <c r="S8" s="4">
        <v>55.42</v>
      </c>
      <c r="T8" s="4">
        <v>55.42</v>
      </c>
      <c r="U8" s="4">
        <v>54.48</v>
      </c>
      <c r="V8" s="4">
        <v>30.39</v>
      </c>
      <c r="W8" s="4">
        <v>6.3</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110.84</v>
      </c>
      <c r="C9" s="4">
        <v>110.84</v>
      </c>
      <c r="D9" s="4">
        <v>110.84</v>
      </c>
      <c r="E9" s="4">
        <v>110.84</v>
      </c>
      <c r="F9" s="4">
        <v>110.84</v>
      </c>
      <c r="G9" s="4">
        <v>110.84</v>
      </c>
      <c r="H9" s="4">
        <v>110.84</v>
      </c>
      <c r="I9" s="4">
        <v>110.84</v>
      </c>
      <c r="J9" s="4">
        <v>110.84</v>
      </c>
      <c r="K9" s="4">
        <v>110.84</v>
      </c>
      <c r="L9" s="4">
        <v>87.29</v>
      </c>
      <c r="M9" s="4">
        <v>63.21</v>
      </c>
      <c r="N9" s="4">
        <v>55.42</v>
      </c>
      <c r="O9" s="4">
        <v>55.42</v>
      </c>
      <c r="P9" s="4">
        <v>55.42</v>
      </c>
      <c r="Q9" s="4">
        <v>55.42</v>
      </c>
      <c r="R9" s="4">
        <v>55.42</v>
      </c>
      <c r="S9" s="4">
        <v>55.42</v>
      </c>
      <c r="T9" s="4">
        <v>55.42</v>
      </c>
      <c r="U9" s="4">
        <v>55.42</v>
      </c>
      <c r="V9" s="4">
        <v>55.42</v>
      </c>
      <c r="W9" s="4">
        <v>55.42</v>
      </c>
      <c r="X9" s="4">
        <v>55.42</v>
      </c>
      <c r="Y9" s="4">
        <v>37.93</v>
      </c>
      <c r="Z9" s="4">
        <v>13.85</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110.84</v>
      </c>
      <c r="C10" s="4">
        <v>110.84</v>
      </c>
      <c r="D10" s="4">
        <v>110.84</v>
      </c>
      <c r="E10" s="4">
        <v>110.84</v>
      </c>
      <c r="F10" s="4">
        <v>110.84</v>
      </c>
      <c r="G10" s="4">
        <v>110.84</v>
      </c>
      <c r="H10" s="4">
        <v>110.84</v>
      </c>
      <c r="I10" s="4">
        <v>110.84</v>
      </c>
      <c r="J10" s="4">
        <v>110.84</v>
      </c>
      <c r="K10" s="4">
        <v>110.84</v>
      </c>
      <c r="L10" s="4">
        <v>64.94</v>
      </c>
      <c r="M10" s="4">
        <v>55.42</v>
      </c>
      <c r="N10" s="4">
        <v>55.42</v>
      </c>
      <c r="O10" s="4">
        <v>55.42</v>
      </c>
      <c r="P10" s="4">
        <v>55.42</v>
      </c>
      <c r="Q10" s="4">
        <v>55.42</v>
      </c>
      <c r="R10" s="4">
        <v>55.42</v>
      </c>
      <c r="S10" s="4">
        <v>55.42</v>
      </c>
      <c r="T10" s="4">
        <v>55.42</v>
      </c>
      <c r="U10" s="4">
        <v>55.42</v>
      </c>
      <c r="V10" s="4">
        <v>55.42</v>
      </c>
      <c r="W10" s="4">
        <v>55.42</v>
      </c>
      <c r="X10" s="4">
        <v>39.68</v>
      </c>
      <c r="Y10" s="4">
        <v>15.59</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110.84</v>
      </c>
      <c r="C11" s="4">
        <v>110.84</v>
      </c>
      <c r="D11" s="4">
        <v>110.84</v>
      </c>
      <c r="E11" s="4">
        <v>110.84</v>
      </c>
      <c r="F11" s="4">
        <v>110.84</v>
      </c>
      <c r="G11" s="4">
        <v>110.84</v>
      </c>
      <c r="H11" s="4">
        <v>110.84</v>
      </c>
      <c r="I11" s="4">
        <v>110.84</v>
      </c>
      <c r="J11" s="4">
        <v>105.58</v>
      </c>
      <c r="K11" s="4">
        <v>85.5</v>
      </c>
      <c r="L11" s="4">
        <v>55.42</v>
      </c>
      <c r="M11" s="4">
        <v>55.42</v>
      </c>
      <c r="N11" s="4">
        <v>55.42</v>
      </c>
      <c r="O11" s="4">
        <v>55.42</v>
      </c>
      <c r="P11" s="4">
        <v>55.42</v>
      </c>
      <c r="Q11" s="4">
        <v>55.42</v>
      </c>
      <c r="R11" s="4">
        <v>55.42</v>
      </c>
      <c r="S11" s="4">
        <v>55.42</v>
      </c>
      <c r="T11" s="4">
        <v>55.42</v>
      </c>
      <c r="U11" s="4">
        <v>54.48</v>
      </c>
      <c r="V11" s="4">
        <v>30.4</v>
      </c>
      <c r="W11" s="4">
        <v>6.31</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110.84</v>
      </c>
      <c r="C12" s="4">
        <v>110.84</v>
      </c>
      <c r="D12" s="4">
        <v>110.84</v>
      </c>
      <c r="E12" s="4">
        <v>110.84</v>
      </c>
      <c r="F12" s="4">
        <v>110.84</v>
      </c>
      <c r="G12" s="4">
        <v>110.84</v>
      </c>
      <c r="H12" s="4">
        <v>70.34</v>
      </c>
      <c r="I12" s="4">
        <v>55.42</v>
      </c>
      <c r="J12" s="4">
        <v>55.42</v>
      </c>
      <c r="K12" s="4">
        <v>55.42</v>
      </c>
      <c r="L12" s="4">
        <v>55.42</v>
      </c>
      <c r="M12" s="4">
        <v>55.42</v>
      </c>
      <c r="N12" s="4">
        <v>14.94</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110.84</v>
      </c>
      <c r="C13" s="4">
        <v>110.84</v>
      </c>
      <c r="D13" s="4">
        <v>110.84</v>
      </c>
      <c r="E13" s="4">
        <v>110.84</v>
      </c>
      <c r="F13" s="4">
        <v>110.84</v>
      </c>
      <c r="G13" s="4">
        <v>110.84</v>
      </c>
      <c r="H13" s="4">
        <v>108.6</v>
      </c>
      <c r="I13" s="4">
        <v>88.52</v>
      </c>
      <c r="J13" s="4">
        <v>68.44</v>
      </c>
      <c r="K13" s="4">
        <v>55.42</v>
      </c>
      <c r="L13" s="4">
        <v>55.42</v>
      </c>
      <c r="M13" s="4">
        <v>55.42</v>
      </c>
      <c r="N13" s="4">
        <v>55.42</v>
      </c>
      <c r="O13" s="4">
        <v>55.42</v>
      </c>
      <c r="P13" s="4">
        <v>55.42</v>
      </c>
      <c r="Q13" s="4">
        <v>55.42</v>
      </c>
      <c r="R13" s="4">
        <v>55.42</v>
      </c>
      <c r="S13" s="4">
        <v>55.42</v>
      </c>
      <c r="T13" s="4">
        <v>40.26</v>
      </c>
      <c r="U13" s="4">
        <v>16.18</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110.84</v>
      </c>
      <c r="C14" s="4">
        <v>110.84</v>
      </c>
      <c r="D14" s="4">
        <v>110.84</v>
      </c>
      <c r="E14" s="4">
        <v>110.84</v>
      </c>
      <c r="F14" s="4">
        <v>110.84</v>
      </c>
      <c r="G14" s="4">
        <v>99.58</v>
      </c>
      <c r="H14" s="4">
        <v>79.5</v>
      </c>
      <c r="I14" s="4">
        <v>59.42</v>
      </c>
      <c r="J14" s="4">
        <v>55.42</v>
      </c>
      <c r="K14" s="4">
        <v>55.42</v>
      </c>
      <c r="L14" s="4">
        <v>55.42</v>
      </c>
      <c r="M14" s="4">
        <v>55.42</v>
      </c>
      <c r="N14" s="4">
        <v>55.42</v>
      </c>
      <c r="O14" s="4">
        <v>55.42</v>
      </c>
      <c r="P14" s="4">
        <v>55.42</v>
      </c>
      <c r="Q14" s="4">
        <v>55.42</v>
      </c>
      <c r="R14" s="4">
        <v>55.42</v>
      </c>
      <c r="S14" s="4">
        <v>35.630000000000003</v>
      </c>
      <c r="T14" s="4">
        <v>11.55</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110.84</v>
      </c>
      <c r="C15" s="4">
        <v>110.84</v>
      </c>
      <c r="D15" s="4">
        <v>110.84</v>
      </c>
      <c r="E15" s="4">
        <v>110.84</v>
      </c>
      <c r="F15" s="4">
        <v>110.84</v>
      </c>
      <c r="G15" s="4">
        <v>64.02</v>
      </c>
      <c r="H15" s="4">
        <v>64.02</v>
      </c>
      <c r="I15" s="4">
        <v>55.42</v>
      </c>
      <c r="J15" s="4">
        <v>55.42</v>
      </c>
      <c r="K15" s="4">
        <v>55.42</v>
      </c>
      <c r="L15" s="4">
        <v>55.42</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110.84</v>
      </c>
      <c r="C16" s="4">
        <v>110.84</v>
      </c>
      <c r="D16" s="4">
        <v>110.84</v>
      </c>
      <c r="E16" s="4">
        <v>95.93</v>
      </c>
      <c r="F16" s="4">
        <v>95.93</v>
      </c>
      <c r="G16" s="4">
        <v>55.42</v>
      </c>
      <c r="H16" s="4">
        <v>55.42</v>
      </c>
      <c r="I16" s="4">
        <v>55.42</v>
      </c>
      <c r="J16" s="4">
        <v>55.42</v>
      </c>
      <c r="K16" s="4">
        <v>55.42</v>
      </c>
      <c r="L16" s="4">
        <v>53.28</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110.84</v>
      </c>
      <c r="C17" s="4">
        <v>110.84</v>
      </c>
      <c r="D17" s="4">
        <v>110.84</v>
      </c>
      <c r="E17" s="4">
        <v>76.790000000000006</v>
      </c>
      <c r="F17" s="4">
        <v>76.790000000000006</v>
      </c>
      <c r="G17" s="4">
        <v>55.42</v>
      </c>
      <c r="H17" s="4">
        <v>55.42</v>
      </c>
      <c r="I17" s="4">
        <v>55.42</v>
      </c>
      <c r="J17" s="4">
        <v>55.42</v>
      </c>
      <c r="K17" s="4">
        <v>55.42</v>
      </c>
      <c r="L17" s="4">
        <v>34.130000000000003</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110.84</v>
      </c>
      <c r="C18" s="4">
        <v>110.84</v>
      </c>
      <c r="D18" s="4">
        <v>110.84</v>
      </c>
      <c r="E18" s="4">
        <v>83.17</v>
      </c>
      <c r="F18" s="4">
        <v>83.17</v>
      </c>
      <c r="G18" s="4">
        <v>55.42</v>
      </c>
      <c r="H18" s="4">
        <v>55.42</v>
      </c>
      <c r="I18" s="4">
        <v>55.42</v>
      </c>
      <c r="J18" s="4">
        <v>55.42</v>
      </c>
      <c r="K18" s="4">
        <v>55.42</v>
      </c>
      <c r="L18" s="4">
        <v>55.42</v>
      </c>
      <c r="M18" s="4">
        <v>55.42</v>
      </c>
      <c r="N18" s="4">
        <v>55.42</v>
      </c>
      <c r="O18" s="4">
        <v>55.42</v>
      </c>
      <c r="P18" s="4">
        <v>55.42</v>
      </c>
      <c r="Q18" s="4">
        <v>27.74</v>
      </c>
      <c r="R18" s="4">
        <v>27.74</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110.84</v>
      </c>
      <c r="C19" s="4">
        <v>110.84</v>
      </c>
      <c r="D19" s="4">
        <v>110.84</v>
      </c>
      <c r="E19" s="4">
        <v>83.17</v>
      </c>
      <c r="F19" s="4">
        <v>83.17</v>
      </c>
      <c r="G19" s="4">
        <v>55.42</v>
      </c>
      <c r="H19" s="4">
        <v>55.42</v>
      </c>
      <c r="I19" s="4">
        <v>2.2000000000000002</v>
      </c>
      <c r="J19" s="4">
        <v>2.2000000000000002</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110.84</v>
      </c>
      <c r="C20" s="4">
        <v>89.55</v>
      </c>
      <c r="D20" s="4">
        <v>89.55</v>
      </c>
      <c r="E20" s="4">
        <v>55.42</v>
      </c>
      <c r="F20" s="4">
        <v>55.42</v>
      </c>
      <c r="G20" s="4">
        <v>55.42</v>
      </c>
      <c r="H20" s="4">
        <v>55.42</v>
      </c>
      <c r="I20" s="4">
        <v>55.42</v>
      </c>
      <c r="J20" s="4">
        <v>55.42</v>
      </c>
      <c r="K20" s="4">
        <v>55.42</v>
      </c>
      <c r="L20" s="4">
        <v>8.6</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110.84</v>
      </c>
      <c r="C21" s="4">
        <v>55.42</v>
      </c>
      <c r="D21" s="4">
        <v>55.42</v>
      </c>
      <c r="E21" s="4">
        <v>55.42</v>
      </c>
      <c r="F21" s="4">
        <v>55.42</v>
      </c>
      <c r="G21" s="4">
        <v>55.42</v>
      </c>
      <c r="H21" s="4">
        <v>55.42</v>
      </c>
      <c r="I21" s="4">
        <v>55.42</v>
      </c>
      <c r="J21" s="4">
        <v>55.42</v>
      </c>
      <c r="K21" s="4">
        <v>8.6</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110.84</v>
      </c>
      <c r="C22" s="4">
        <v>55.42</v>
      </c>
      <c r="D22" s="4">
        <v>55.42</v>
      </c>
      <c r="E22" s="4">
        <v>55.42</v>
      </c>
      <c r="F22" s="4">
        <v>55.42</v>
      </c>
      <c r="G22" s="4">
        <v>55.42</v>
      </c>
      <c r="H22" s="4">
        <v>55.42</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110.84</v>
      </c>
      <c r="C23" s="4">
        <v>55.42</v>
      </c>
      <c r="D23" s="4">
        <v>55.42</v>
      </c>
      <c r="E23" s="4">
        <v>55.42</v>
      </c>
      <c r="F23" s="4">
        <v>55.42</v>
      </c>
      <c r="G23" s="4">
        <v>55.42</v>
      </c>
      <c r="H23" s="4">
        <v>55.42</v>
      </c>
      <c r="I23" s="4">
        <v>55.42</v>
      </c>
      <c r="J23" s="4">
        <v>55.42</v>
      </c>
      <c r="K23" s="4">
        <v>55.42</v>
      </c>
      <c r="L23" s="4">
        <v>55.42</v>
      </c>
      <c r="M23" s="4">
        <v>40.51</v>
      </c>
      <c r="N23" s="4">
        <v>40.51</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110.84</v>
      </c>
      <c r="C24" s="4">
        <v>55.42</v>
      </c>
      <c r="D24" s="4">
        <v>55.42</v>
      </c>
      <c r="E24" s="4">
        <v>55.42</v>
      </c>
      <c r="F24" s="4">
        <v>55.42</v>
      </c>
      <c r="G24" s="4">
        <v>55.42</v>
      </c>
      <c r="H24" s="4">
        <v>55.42</v>
      </c>
      <c r="I24" s="4">
        <v>55.42</v>
      </c>
      <c r="J24" s="4">
        <v>55.42</v>
      </c>
      <c r="K24" s="4">
        <v>55.42</v>
      </c>
      <c r="L24" s="4">
        <v>55.42</v>
      </c>
      <c r="M24" s="4">
        <v>55.42</v>
      </c>
      <c r="N24" s="4">
        <v>55.42</v>
      </c>
      <c r="O24" s="4">
        <v>55.42</v>
      </c>
      <c r="P24" s="4">
        <v>55.42</v>
      </c>
      <c r="Q24" s="4">
        <v>50.94</v>
      </c>
      <c r="R24" s="4">
        <v>39.9</v>
      </c>
      <c r="S24" s="4">
        <v>28.86</v>
      </c>
      <c r="T24" s="4">
        <v>17.82</v>
      </c>
      <c r="U24" s="4">
        <v>6.78</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110.84</v>
      </c>
      <c r="C25" s="4">
        <v>55.42</v>
      </c>
      <c r="D25" s="4">
        <v>55.42</v>
      </c>
      <c r="E25" s="4">
        <v>55.42</v>
      </c>
      <c r="F25" s="4">
        <v>55.42</v>
      </c>
      <c r="G25" s="4">
        <v>55.42</v>
      </c>
      <c r="H25" s="4">
        <v>55.42</v>
      </c>
      <c r="I25" s="4">
        <v>46.9</v>
      </c>
      <c r="J25" s="4">
        <v>46.9</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102.32</v>
      </c>
      <c r="C26" s="4">
        <v>55.42</v>
      </c>
      <c r="D26" s="4">
        <v>55.42</v>
      </c>
      <c r="E26" s="4">
        <v>55.42</v>
      </c>
      <c r="F26" s="4">
        <v>55.42</v>
      </c>
      <c r="G26" s="4">
        <v>55.42</v>
      </c>
      <c r="H26" s="4">
        <v>55.42</v>
      </c>
      <c r="I26" s="4">
        <v>55.42</v>
      </c>
      <c r="J26" s="4">
        <v>55.42</v>
      </c>
      <c r="K26" s="4">
        <v>53.27</v>
      </c>
      <c r="L26" s="4">
        <v>2.21</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110.84</v>
      </c>
      <c r="C27" s="4">
        <v>110.84</v>
      </c>
      <c r="D27" s="4">
        <v>110.84</v>
      </c>
      <c r="E27" s="4">
        <v>110.84</v>
      </c>
      <c r="F27" s="4">
        <v>110.84</v>
      </c>
      <c r="G27" s="4">
        <v>110.84</v>
      </c>
      <c r="H27" s="4">
        <v>110.84</v>
      </c>
      <c r="I27" s="4">
        <v>89.49</v>
      </c>
      <c r="J27" s="4">
        <v>55.42</v>
      </c>
      <c r="K27" s="4">
        <v>55.42</v>
      </c>
      <c r="L27" s="4">
        <v>55.42</v>
      </c>
      <c r="M27" s="4">
        <v>55.42</v>
      </c>
      <c r="N27" s="4">
        <v>55.42</v>
      </c>
      <c r="O27" s="4">
        <v>34.090000000000003</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76.790000000000006</v>
      </c>
      <c r="C28" s="4">
        <v>55.42</v>
      </c>
      <c r="D28" s="4">
        <v>55.42</v>
      </c>
      <c r="E28" s="4">
        <v>55.42</v>
      </c>
      <c r="F28" s="4">
        <v>55.42</v>
      </c>
      <c r="G28" s="4">
        <v>55.42</v>
      </c>
      <c r="H28" s="4">
        <v>55.42</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61.9</v>
      </c>
      <c r="C29" s="4">
        <v>55.42</v>
      </c>
      <c r="D29" s="4">
        <v>55.42</v>
      </c>
      <c r="E29" s="4">
        <v>55.42</v>
      </c>
      <c r="F29" s="4">
        <v>55.42</v>
      </c>
      <c r="G29" s="4">
        <v>55.42</v>
      </c>
      <c r="H29" s="4">
        <v>55.42</v>
      </c>
      <c r="I29" s="4">
        <v>51.15</v>
      </c>
      <c r="J29" s="4">
        <v>51.15</v>
      </c>
      <c r="K29" s="4">
        <v>12.84</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55.42</v>
      </c>
      <c r="C30" s="4">
        <v>55.42</v>
      </c>
      <c r="D30" s="4">
        <v>55.42</v>
      </c>
      <c r="E30" s="4">
        <v>36.26</v>
      </c>
      <c r="F30" s="4">
        <v>36.26</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55.42</v>
      </c>
      <c r="C31" s="4">
        <v>55.42</v>
      </c>
      <c r="D31" s="4">
        <v>55.42</v>
      </c>
      <c r="E31" s="4">
        <v>36.26</v>
      </c>
      <c r="F31" s="4">
        <v>36.26</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55.42</v>
      </c>
      <c r="C32" s="4">
        <v>36.26</v>
      </c>
      <c r="D32" s="4">
        <v>36.26</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55.42</v>
      </c>
      <c r="C33" s="4">
        <v>55.42</v>
      </c>
      <c r="D33" s="4">
        <v>55.42</v>
      </c>
      <c r="E33" s="4">
        <v>55.42</v>
      </c>
      <c r="F33" s="4">
        <v>55.42</v>
      </c>
      <c r="G33" s="4">
        <v>40.51</v>
      </c>
      <c r="H33" s="4">
        <v>40.51</v>
      </c>
      <c r="I33" s="4">
        <v>2.21</v>
      </c>
      <c r="J33" s="4">
        <v>2.21</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55.42</v>
      </c>
      <c r="C34" s="4">
        <v>14.99</v>
      </c>
      <c r="D34" s="4">
        <v>14.99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55.42</v>
      </c>
      <c r="C35" s="4">
        <v>27.75</v>
      </c>
      <c r="D35" s="4">
        <v>27.75</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55.42</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55.42</v>
      </c>
      <c r="C2" s="4">
        <v>55.42</v>
      </c>
      <c r="D2" s="4">
        <v>55.42</v>
      </c>
      <c r="E2" s="4">
        <v>55.42</v>
      </c>
      <c r="F2" s="4">
        <v>55.42</v>
      </c>
      <c r="G2" s="4">
        <v>55.42</v>
      </c>
      <c r="H2" s="4">
        <v>55.42</v>
      </c>
      <c r="I2" s="4">
        <v>55.42</v>
      </c>
      <c r="J2" s="4">
        <v>55.42</v>
      </c>
      <c r="K2" s="4">
        <v>55.42</v>
      </c>
      <c r="L2" s="4">
        <v>55.42</v>
      </c>
      <c r="M2" s="4">
        <v>55.42</v>
      </c>
      <c r="N2" s="4">
        <v>55.42</v>
      </c>
      <c r="O2" s="4">
        <v>55.42</v>
      </c>
      <c r="P2" s="4">
        <v>55.42</v>
      </c>
      <c r="Q2" s="4">
        <v>55.42</v>
      </c>
      <c r="R2" s="4">
        <v>55.42</v>
      </c>
      <c r="S2" s="4">
        <v>55.42</v>
      </c>
      <c r="T2" s="4">
        <v>55.42</v>
      </c>
      <c r="U2" s="4">
        <v>55.42</v>
      </c>
      <c r="V2" s="4">
        <v>55.42</v>
      </c>
      <c r="W2" s="4">
        <v>55.42</v>
      </c>
      <c r="X2" s="4">
        <v>55.42</v>
      </c>
      <c r="Y2" s="4">
        <v>55.42</v>
      </c>
      <c r="Z2" s="4">
        <v>55.42</v>
      </c>
      <c r="AA2" s="4">
        <v>55.42</v>
      </c>
      <c r="AB2" s="4">
        <v>55.42</v>
      </c>
      <c r="AC2" s="4">
        <v>55.42</v>
      </c>
      <c r="AD2" s="4">
        <v>55.42</v>
      </c>
      <c r="AE2" s="4">
        <v>55.42</v>
      </c>
      <c r="AF2" s="4">
        <v>55.42</v>
      </c>
      <c r="AG2" s="4">
        <v>55.42</v>
      </c>
      <c r="AH2" s="4">
        <v>55.42</v>
      </c>
      <c r="AI2" s="4">
        <v>55.42</v>
      </c>
      <c r="AJ2" s="4">
        <v>55.42</v>
      </c>
      <c r="AK2" s="4">
        <v>55.42</v>
      </c>
      <c r="AL2" s="4">
        <v>55.42</v>
      </c>
      <c r="AM2" s="4">
        <v>55.42</v>
      </c>
      <c r="AN2" s="4">
        <v>55.42</v>
      </c>
      <c r="AO2" s="4">
        <v>55.42</v>
      </c>
      <c r="AP2" s="4">
        <v>55.42</v>
      </c>
      <c r="AQ2" s="4">
        <v>55.42</v>
      </c>
      <c r="AR2" s="4">
        <v>55.42</v>
      </c>
      <c r="AS2" s="4">
        <v>55.42</v>
      </c>
      <c r="AT2" s="4">
        <v>55.42</v>
      </c>
      <c r="AU2" s="4">
        <v>55.42</v>
      </c>
      <c r="AV2" s="4">
        <v>55.42</v>
      </c>
      <c r="AW2" s="4">
        <v>55.42</v>
      </c>
    </row>
    <row r="3" spans="1:49" x14ac:dyDescent="0.2">
      <c r="A3" s="3" t="s">
        <v>2</v>
      </c>
      <c r="B3" s="4">
        <v>55.42</v>
      </c>
      <c r="C3" s="4">
        <v>55.42</v>
      </c>
      <c r="D3" s="4">
        <v>55.42</v>
      </c>
      <c r="E3" s="4">
        <v>55.42</v>
      </c>
      <c r="F3" s="4">
        <v>55.42</v>
      </c>
      <c r="G3" s="4">
        <v>55.42</v>
      </c>
      <c r="H3" s="4">
        <v>55.42</v>
      </c>
      <c r="I3" s="4">
        <v>55.42</v>
      </c>
      <c r="J3" s="4">
        <v>55.42</v>
      </c>
      <c r="K3" s="4">
        <v>55.42</v>
      </c>
      <c r="L3" s="4">
        <v>55.42</v>
      </c>
      <c r="M3" s="4">
        <v>55.42</v>
      </c>
      <c r="N3" s="4">
        <v>55.42</v>
      </c>
      <c r="O3" s="4">
        <v>55.42</v>
      </c>
      <c r="P3" s="4">
        <v>55.42</v>
      </c>
      <c r="Q3" s="4">
        <v>55.42</v>
      </c>
      <c r="R3" s="4">
        <v>33.590000000000003</v>
      </c>
      <c r="S3" s="4">
        <v>27.71</v>
      </c>
      <c r="T3" s="4">
        <v>27.71</v>
      </c>
      <c r="U3" s="4">
        <v>27.71</v>
      </c>
      <c r="V3" s="4">
        <v>27.71</v>
      </c>
      <c r="W3" s="4">
        <v>27.71</v>
      </c>
      <c r="X3" s="4">
        <v>27.71</v>
      </c>
      <c r="Y3" s="4">
        <v>27.71</v>
      </c>
      <c r="Z3" s="4">
        <v>27.71</v>
      </c>
      <c r="AA3" s="4">
        <v>27.71</v>
      </c>
      <c r="AB3" s="4">
        <v>27.71</v>
      </c>
      <c r="AC3" s="4">
        <v>27.71</v>
      </c>
      <c r="AD3" s="4">
        <v>27.71</v>
      </c>
      <c r="AE3" s="4">
        <v>27.71</v>
      </c>
      <c r="AF3" s="4">
        <v>27.71</v>
      </c>
      <c r="AG3" s="4">
        <v>27.71</v>
      </c>
      <c r="AH3" s="4">
        <v>27.71</v>
      </c>
      <c r="AI3" s="4">
        <v>27.71</v>
      </c>
      <c r="AJ3" s="4">
        <v>27.71</v>
      </c>
      <c r="AK3" s="4">
        <v>27.71</v>
      </c>
      <c r="AL3" s="4">
        <v>27.71</v>
      </c>
      <c r="AM3" s="4">
        <v>27.71</v>
      </c>
      <c r="AN3" s="4">
        <v>27.71</v>
      </c>
      <c r="AO3" s="4">
        <v>27.71</v>
      </c>
      <c r="AP3" s="4">
        <v>27.71</v>
      </c>
      <c r="AQ3" s="4">
        <v>27.71</v>
      </c>
      <c r="AR3" s="4">
        <v>27.71</v>
      </c>
      <c r="AS3" s="4">
        <v>27.71</v>
      </c>
      <c r="AT3" s="4">
        <v>27.71</v>
      </c>
      <c r="AU3" s="4">
        <v>27.71</v>
      </c>
      <c r="AV3" s="4">
        <v>27.71</v>
      </c>
      <c r="AW3" s="4">
        <v>27.71</v>
      </c>
    </row>
    <row r="4" spans="1:49" x14ac:dyDescent="0.2">
      <c r="A4" s="3" t="s">
        <v>3</v>
      </c>
      <c r="B4" s="4">
        <v>55.42</v>
      </c>
      <c r="C4" s="4">
        <v>55.42</v>
      </c>
      <c r="D4" s="4">
        <v>55.42</v>
      </c>
      <c r="E4" s="4">
        <v>55.42</v>
      </c>
      <c r="F4" s="4">
        <v>55.42</v>
      </c>
      <c r="G4" s="4">
        <v>55.42</v>
      </c>
      <c r="H4" s="4">
        <v>55.42</v>
      </c>
      <c r="I4" s="4">
        <v>55.42</v>
      </c>
      <c r="J4" s="4">
        <v>55.42</v>
      </c>
      <c r="K4" s="4">
        <v>55.42</v>
      </c>
      <c r="L4" s="4">
        <v>55.42</v>
      </c>
      <c r="M4" s="4">
        <v>55.42</v>
      </c>
      <c r="N4" s="4">
        <v>55.42</v>
      </c>
      <c r="O4" s="4">
        <v>44.56</v>
      </c>
      <c r="P4" s="4">
        <v>27.71</v>
      </c>
      <c r="Q4" s="4">
        <v>27.71</v>
      </c>
      <c r="R4" s="4">
        <v>27.71</v>
      </c>
      <c r="S4" s="4">
        <v>27.71</v>
      </c>
      <c r="T4" s="4">
        <v>27.71</v>
      </c>
      <c r="U4" s="4">
        <v>27.71</v>
      </c>
      <c r="V4" s="4">
        <v>27.71</v>
      </c>
      <c r="W4" s="4">
        <v>27.71</v>
      </c>
      <c r="X4" s="4">
        <v>27.71</v>
      </c>
      <c r="Y4" s="4">
        <v>27.71</v>
      </c>
      <c r="Z4" s="4">
        <v>27.71</v>
      </c>
      <c r="AA4" s="4">
        <v>27.71</v>
      </c>
      <c r="AB4" s="4">
        <v>27.71</v>
      </c>
      <c r="AC4" s="4">
        <v>12.8</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55.42</v>
      </c>
      <c r="C5" s="4">
        <v>55.42</v>
      </c>
      <c r="D5" s="4">
        <v>55.42</v>
      </c>
      <c r="E5" s="4">
        <v>55.42</v>
      </c>
      <c r="F5" s="4">
        <v>55.42</v>
      </c>
      <c r="G5" s="4">
        <v>55.42</v>
      </c>
      <c r="H5" s="4">
        <v>55.42</v>
      </c>
      <c r="I5" s="4">
        <v>55.42</v>
      </c>
      <c r="J5" s="4">
        <v>55.42</v>
      </c>
      <c r="K5" s="4">
        <v>55.42</v>
      </c>
      <c r="L5" s="4">
        <v>55.42</v>
      </c>
      <c r="M5" s="4">
        <v>55.42</v>
      </c>
      <c r="N5" s="4">
        <v>55.42</v>
      </c>
      <c r="O5" s="4">
        <v>55.42</v>
      </c>
      <c r="P5" s="4">
        <v>55.42</v>
      </c>
      <c r="Q5" s="4">
        <v>55.42</v>
      </c>
      <c r="R5" s="4">
        <v>55.42</v>
      </c>
      <c r="S5" s="4">
        <v>55.42</v>
      </c>
      <c r="T5" s="4">
        <v>55.42</v>
      </c>
      <c r="U5" s="4">
        <v>55.42</v>
      </c>
      <c r="V5" s="4">
        <v>55.42</v>
      </c>
      <c r="W5" s="4">
        <v>55.42</v>
      </c>
      <c r="X5" s="4">
        <v>55.42</v>
      </c>
      <c r="Y5" s="4">
        <v>54.12</v>
      </c>
      <c r="Z5" s="4">
        <v>44.08</v>
      </c>
      <c r="AA5" s="4">
        <v>34.03</v>
      </c>
      <c r="AB5" s="4">
        <v>27.71</v>
      </c>
      <c r="AC5" s="4">
        <v>27.71</v>
      </c>
      <c r="AD5" s="4">
        <v>27.71</v>
      </c>
      <c r="AE5" s="4">
        <v>27.71</v>
      </c>
      <c r="AF5" s="4">
        <v>27.71</v>
      </c>
      <c r="AG5" s="4">
        <v>27.71</v>
      </c>
      <c r="AH5" s="4">
        <v>27.71</v>
      </c>
      <c r="AI5" s="4">
        <v>27.71</v>
      </c>
      <c r="AJ5" s="4">
        <v>27.71</v>
      </c>
      <c r="AK5" s="4">
        <v>27.71</v>
      </c>
      <c r="AL5" s="4">
        <v>27.71</v>
      </c>
      <c r="AM5" s="4">
        <v>27.71</v>
      </c>
      <c r="AN5" s="4">
        <v>27.71</v>
      </c>
      <c r="AO5" s="4">
        <v>27.71</v>
      </c>
      <c r="AP5" s="4">
        <v>27.71</v>
      </c>
      <c r="AQ5" s="4">
        <v>27.71</v>
      </c>
      <c r="AR5" s="4">
        <v>27.71</v>
      </c>
      <c r="AS5" s="4">
        <v>27.71</v>
      </c>
      <c r="AT5" s="4">
        <v>27.71</v>
      </c>
      <c r="AU5" s="4">
        <v>27.71</v>
      </c>
      <c r="AV5" s="4">
        <v>27.71</v>
      </c>
      <c r="AW5" s="4">
        <v>27.71</v>
      </c>
    </row>
    <row r="6" spans="1:49" x14ac:dyDescent="0.2">
      <c r="A6" s="41" t="s">
        <v>5</v>
      </c>
      <c r="B6" s="4">
        <v>55.42</v>
      </c>
      <c r="C6" s="4">
        <v>55.42</v>
      </c>
      <c r="D6" s="4">
        <v>55.42</v>
      </c>
      <c r="E6" s="4">
        <v>55.42</v>
      </c>
      <c r="F6" s="4">
        <v>55.42</v>
      </c>
      <c r="G6" s="4">
        <v>55.42</v>
      </c>
      <c r="H6" s="4">
        <v>55.42</v>
      </c>
      <c r="I6" s="4">
        <v>55.42</v>
      </c>
      <c r="J6" s="4">
        <v>55.42</v>
      </c>
      <c r="K6" s="4">
        <v>55.42</v>
      </c>
      <c r="L6" s="4">
        <v>55.42</v>
      </c>
      <c r="M6" s="4">
        <v>55.42</v>
      </c>
      <c r="N6" s="4">
        <v>55.42</v>
      </c>
      <c r="O6" s="4">
        <v>55.42</v>
      </c>
      <c r="P6" s="4">
        <v>55.42</v>
      </c>
      <c r="Q6" s="4">
        <v>55.42</v>
      </c>
      <c r="R6" s="4">
        <v>50.54</v>
      </c>
      <c r="S6" s="4">
        <v>39.5</v>
      </c>
      <c r="T6" s="4">
        <v>28.46</v>
      </c>
      <c r="U6" s="4">
        <v>27.71</v>
      </c>
      <c r="V6" s="4">
        <v>27.71</v>
      </c>
      <c r="W6" s="4">
        <v>27.71</v>
      </c>
      <c r="X6" s="4">
        <v>27.71</v>
      </c>
      <c r="Y6" s="4">
        <v>27.71</v>
      </c>
      <c r="Z6" s="4">
        <v>27.71</v>
      </c>
      <c r="AA6" s="4">
        <v>27.71</v>
      </c>
      <c r="AB6" s="4">
        <v>27.71</v>
      </c>
      <c r="AC6" s="4">
        <v>27.71</v>
      </c>
      <c r="AD6" s="4">
        <v>27.71</v>
      </c>
      <c r="AE6" s="4">
        <v>27.71</v>
      </c>
      <c r="AF6" s="4">
        <v>27.71</v>
      </c>
      <c r="AG6" s="4">
        <v>27.71</v>
      </c>
      <c r="AH6" s="4">
        <v>27.71</v>
      </c>
      <c r="AI6" s="4">
        <v>27.71</v>
      </c>
      <c r="AJ6" s="4">
        <v>27.71</v>
      </c>
      <c r="AK6" s="4">
        <v>27.71</v>
      </c>
      <c r="AL6" s="4">
        <v>27.71</v>
      </c>
      <c r="AM6" s="4">
        <v>27.71</v>
      </c>
      <c r="AN6" s="4">
        <v>27.71</v>
      </c>
      <c r="AO6" s="4">
        <v>27.71</v>
      </c>
      <c r="AP6" s="4">
        <v>27.71</v>
      </c>
      <c r="AQ6" s="4">
        <v>27.71</v>
      </c>
      <c r="AR6" s="4">
        <v>27.71</v>
      </c>
      <c r="AS6" s="4">
        <v>27.71</v>
      </c>
      <c r="AT6" s="4">
        <v>27.71</v>
      </c>
      <c r="AU6" s="4">
        <v>27.71</v>
      </c>
      <c r="AV6" s="4">
        <v>27.71</v>
      </c>
      <c r="AW6" s="4">
        <v>27.71</v>
      </c>
    </row>
    <row r="7" spans="1:49" x14ac:dyDescent="0.2">
      <c r="A7" s="3" t="s">
        <v>6</v>
      </c>
      <c r="B7" s="4">
        <v>55.42</v>
      </c>
      <c r="C7" s="4">
        <v>55.42</v>
      </c>
      <c r="D7" s="4">
        <v>55.42</v>
      </c>
      <c r="E7" s="4">
        <v>55.42</v>
      </c>
      <c r="F7" s="4">
        <v>55.42</v>
      </c>
      <c r="G7" s="4">
        <v>55.42</v>
      </c>
      <c r="H7" s="4">
        <v>55.42</v>
      </c>
      <c r="I7" s="4">
        <v>55.42</v>
      </c>
      <c r="J7" s="4">
        <v>55.42</v>
      </c>
      <c r="K7" s="4">
        <v>55.42</v>
      </c>
      <c r="L7" s="4">
        <v>55.42</v>
      </c>
      <c r="M7" s="4">
        <v>33.28</v>
      </c>
      <c r="N7" s="4">
        <v>27.71</v>
      </c>
      <c r="O7" s="4">
        <v>27.71</v>
      </c>
      <c r="P7" s="4">
        <v>27.71</v>
      </c>
      <c r="Q7" s="4">
        <v>27.71</v>
      </c>
      <c r="R7" s="4">
        <v>27.71</v>
      </c>
      <c r="S7" s="4">
        <v>27.71</v>
      </c>
      <c r="T7" s="4">
        <v>27.71</v>
      </c>
      <c r="U7" s="4">
        <v>27.71</v>
      </c>
      <c r="V7" s="4">
        <v>27.71</v>
      </c>
      <c r="W7" s="4">
        <v>27.71</v>
      </c>
      <c r="X7" s="4">
        <v>27.71</v>
      </c>
      <c r="Y7" s="4">
        <v>27.71</v>
      </c>
      <c r="Z7" s="4">
        <v>24.61</v>
      </c>
      <c r="AA7" s="4">
        <v>1.52</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55.42</v>
      </c>
      <c r="C8" s="4">
        <v>55.42</v>
      </c>
      <c r="D8" s="4">
        <v>55.42</v>
      </c>
      <c r="E8" s="4">
        <v>55.42</v>
      </c>
      <c r="F8" s="4">
        <v>55.42</v>
      </c>
      <c r="G8" s="4">
        <v>55.42</v>
      </c>
      <c r="H8" s="4">
        <v>55.42</v>
      </c>
      <c r="I8" s="4">
        <v>55.42</v>
      </c>
      <c r="J8" s="4">
        <v>50.15</v>
      </c>
      <c r="K8" s="4">
        <v>30.08</v>
      </c>
      <c r="L8" s="4">
        <v>27.71</v>
      </c>
      <c r="M8" s="4">
        <v>27.71</v>
      </c>
      <c r="N8" s="4">
        <v>27.71</v>
      </c>
      <c r="O8" s="4">
        <v>27.71</v>
      </c>
      <c r="P8" s="4">
        <v>27.71</v>
      </c>
      <c r="Q8" s="4">
        <v>27.71</v>
      </c>
      <c r="R8" s="4">
        <v>27.71</v>
      </c>
      <c r="S8" s="4">
        <v>27.71</v>
      </c>
      <c r="T8" s="4">
        <v>27.71</v>
      </c>
      <c r="U8" s="4">
        <v>26.77</v>
      </c>
      <c r="V8" s="4">
        <v>2.68</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55.42</v>
      </c>
      <c r="C9" s="4">
        <v>55.42</v>
      </c>
      <c r="D9" s="4">
        <v>55.42</v>
      </c>
      <c r="E9" s="4">
        <v>55.42</v>
      </c>
      <c r="F9" s="4">
        <v>55.42</v>
      </c>
      <c r="G9" s="4">
        <v>55.42</v>
      </c>
      <c r="H9" s="4">
        <v>55.42</v>
      </c>
      <c r="I9" s="4">
        <v>55.42</v>
      </c>
      <c r="J9" s="4">
        <v>55.42</v>
      </c>
      <c r="K9" s="4">
        <v>55.42</v>
      </c>
      <c r="L9" s="4">
        <v>31.87</v>
      </c>
      <c r="M9" s="4">
        <v>27.71</v>
      </c>
      <c r="N9" s="4">
        <v>27.71</v>
      </c>
      <c r="O9" s="4">
        <v>27.71</v>
      </c>
      <c r="P9" s="4">
        <v>27.71</v>
      </c>
      <c r="Q9" s="4">
        <v>27.71</v>
      </c>
      <c r="R9" s="4">
        <v>27.71</v>
      </c>
      <c r="S9" s="4">
        <v>27.71</v>
      </c>
      <c r="T9" s="4">
        <v>27.71</v>
      </c>
      <c r="U9" s="4">
        <v>27.71</v>
      </c>
      <c r="V9" s="4">
        <v>27.71</v>
      </c>
      <c r="W9" s="4">
        <v>27.71</v>
      </c>
      <c r="X9" s="4">
        <v>27.71</v>
      </c>
      <c r="Y9" s="4">
        <v>10.220000000000001</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55.42</v>
      </c>
      <c r="C10" s="4">
        <v>55.42</v>
      </c>
      <c r="D10" s="4">
        <v>55.42</v>
      </c>
      <c r="E10" s="4">
        <v>55.42</v>
      </c>
      <c r="F10" s="4">
        <v>55.42</v>
      </c>
      <c r="G10" s="4">
        <v>55.42</v>
      </c>
      <c r="H10" s="4">
        <v>55.42</v>
      </c>
      <c r="I10" s="4">
        <v>55.42</v>
      </c>
      <c r="J10" s="4">
        <v>55.42</v>
      </c>
      <c r="K10" s="4">
        <v>55.42</v>
      </c>
      <c r="L10" s="4">
        <v>27.71</v>
      </c>
      <c r="M10" s="4">
        <v>27.71</v>
      </c>
      <c r="N10" s="4">
        <v>27.71</v>
      </c>
      <c r="O10" s="4">
        <v>27.71</v>
      </c>
      <c r="P10" s="4">
        <v>27.71</v>
      </c>
      <c r="Q10" s="4">
        <v>27.71</v>
      </c>
      <c r="R10" s="4">
        <v>27.71</v>
      </c>
      <c r="S10" s="4">
        <v>27.71</v>
      </c>
      <c r="T10" s="4">
        <v>27.71</v>
      </c>
      <c r="U10" s="4">
        <v>27.71</v>
      </c>
      <c r="V10" s="4">
        <v>27.71</v>
      </c>
      <c r="W10" s="4">
        <v>27.71</v>
      </c>
      <c r="X10" s="4">
        <v>11.97</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55.42</v>
      </c>
      <c r="C11" s="4">
        <v>55.42</v>
      </c>
      <c r="D11" s="4">
        <v>55.42</v>
      </c>
      <c r="E11" s="4">
        <v>55.42</v>
      </c>
      <c r="F11" s="4">
        <v>55.42</v>
      </c>
      <c r="G11" s="4">
        <v>55.42</v>
      </c>
      <c r="H11" s="4">
        <v>55.42</v>
      </c>
      <c r="I11" s="4">
        <v>55.42</v>
      </c>
      <c r="J11" s="4">
        <v>50.16</v>
      </c>
      <c r="K11" s="4">
        <v>30.08</v>
      </c>
      <c r="L11" s="4">
        <v>27.71</v>
      </c>
      <c r="M11" s="4">
        <v>27.71</v>
      </c>
      <c r="N11" s="4">
        <v>27.71</v>
      </c>
      <c r="O11" s="4">
        <v>27.71</v>
      </c>
      <c r="P11" s="4">
        <v>27.71</v>
      </c>
      <c r="Q11" s="4">
        <v>27.71</v>
      </c>
      <c r="R11" s="4">
        <v>27.71</v>
      </c>
      <c r="S11" s="4">
        <v>27.71</v>
      </c>
      <c r="T11" s="4">
        <v>27.71</v>
      </c>
      <c r="U11" s="4">
        <v>26.77</v>
      </c>
      <c r="V11" s="4">
        <v>2.69</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55.42</v>
      </c>
      <c r="C12" s="4">
        <v>55.42</v>
      </c>
      <c r="D12" s="4">
        <v>55.42</v>
      </c>
      <c r="E12" s="4">
        <v>55.42</v>
      </c>
      <c r="F12" s="4">
        <v>55.42</v>
      </c>
      <c r="G12" s="4">
        <v>55.42</v>
      </c>
      <c r="H12" s="4">
        <v>27.71</v>
      </c>
      <c r="I12" s="4">
        <v>27.71</v>
      </c>
      <c r="J12" s="4">
        <v>27.71</v>
      </c>
      <c r="K12" s="4">
        <v>27.71</v>
      </c>
      <c r="L12" s="4">
        <v>27.71</v>
      </c>
      <c r="M12" s="4">
        <v>27.71</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55.42</v>
      </c>
      <c r="C13" s="4">
        <v>55.42</v>
      </c>
      <c r="D13" s="4">
        <v>55.42</v>
      </c>
      <c r="E13" s="4">
        <v>55.42</v>
      </c>
      <c r="F13" s="4">
        <v>55.42</v>
      </c>
      <c r="G13" s="4">
        <v>55.42</v>
      </c>
      <c r="H13" s="4">
        <v>53.18</v>
      </c>
      <c r="I13" s="4">
        <v>33.1</v>
      </c>
      <c r="J13" s="4">
        <v>27.71</v>
      </c>
      <c r="K13" s="4">
        <v>27.71</v>
      </c>
      <c r="L13" s="4">
        <v>27.71</v>
      </c>
      <c r="M13" s="4">
        <v>27.71</v>
      </c>
      <c r="N13" s="4">
        <v>27.71</v>
      </c>
      <c r="O13" s="4">
        <v>27.71</v>
      </c>
      <c r="P13" s="4">
        <v>27.71</v>
      </c>
      <c r="Q13" s="4">
        <v>27.71</v>
      </c>
      <c r="R13" s="4">
        <v>27.71</v>
      </c>
      <c r="S13" s="4">
        <v>27.71</v>
      </c>
      <c r="T13" s="4">
        <v>12.55</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55.42</v>
      </c>
      <c r="C14" s="4">
        <v>55.42</v>
      </c>
      <c r="D14" s="4">
        <v>55.42</v>
      </c>
      <c r="E14" s="4">
        <v>55.42</v>
      </c>
      <c r="F14" s="4">
        <v>55.42</v>
      </c>
      <c r="G14" s="4">
        <v>44.16</v>
      </c>
      <c r="H14" s="4">
        <v>27.71</v>
      </c>
      <c r="I14" s="4">
        <v>27.71</v>
      </c>
      <c r="J14" s="4">
        <v>27.71</v>
      </c>
      <c r="K14" s="4">
        <v>27.71</v>
      </c>
      <c r="L14" s="4">
        <v>27.71</v>
      </c>
      <c r="M14" s="4">
        <v>27.71</v>
      </c>
      <c r="N14" s="4">
        <v>27.71</v>
      </c>
      <c r="O14" s="4">
        <v>27.71</v>
      </c>
      <c r="P14" s="4">
        <v>27.71</v>
      </c>
      <c r="Q14" s="4">
        <v>27.71</v>
      </c>
      <c r="R14" s="4">
        <v>27.71</v>
      </c>
      <c r="S14" s="4">
        <v>7.92</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55.42</v>
      </c>
      <c r="C15" s="4">
        <v>55.42</v>
      </c>
      <c r="D15" s="4">
        <v>55.42</v>
      </c>
      <c r="E15" s="4">
        <v>55.42</v>
      </c>
      <c r="F15" s="4">
        <v>55.42</v>
      </c>
      <c r="G15" s="4">
        <v>27.71</v>
      </c>
      <c r="H15" s="4">
        <v>27.71</v>
      </c>
      <c r="I15" s="4">
        <v>27.71</v>
      </c>
      <c r="J15" s="4">
        <v>27.71</v>
      </c>
      <c r="K15" s="4">
        <v>27.71</v>
      </c>
      <c r="L15" s="4">
        <v>27.71</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55.42</v>
      </c>
      <c r="C16" s="4">
        <v>55.42</v>
      </c>
      <c r="D16" s="4">
        <v>55.42</v>
      </c>
      <c r="E16" s="4">
        <v>40.51</v>
      </c>
      <c r="F16" s="4">
        <v>40.51</v>
      </c>
      <c r="G16" s="4">
        <v>27.71</v>
      </c>
      <c r="H16" s="4">
        <v>27.71</v>
      </c>
      <c r="I16" s="4">
        <v>27.71</v>
      </c>
      <c r="J16" s="4">
        <v>27.71</v>
      </c>
      <c r="K16" s="4">
        <v>27.71</v>
      </c>
      <c r="L16" s="4">
        <v>25.57</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55.42</v>
      </c>
      <c r="C17" s="4">
        <v>55.42</v>
      </c>
      <c r="D17" s="4">
        <v>55.42</v>
      </c>
      <c r="E17" s="4">
        <v>27.71</v>
      </c>
      <c r="F17" s="4">
        <v>27.71</v>
      </c>
      <c r="G17" s="4">
        <v>27.71</v>
      </c>
      <c r="H17" s="4">
        <v>27.71</v>
      </c>
      <c r="I17" s="4">
        <v>27.71</v>
      </c>
      <c r="J17" s="4">
        <v>27.71</v>
      </c>
      <c r="K17" s="4">
        <v>27.71</v>
      </c>
      <c r="L17" s="4">
        <v>6.42</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55.42</v>
      </c>
      <c r="C18" s="4">
        <v>55.42</v>
      </c>
      <c r="D18" s="4">
        <v>55.42</v>
      </c>
      <c r="E18" s="4">
        <v>27.75</v>
      </c>
      <c r="F18" s="4">
        <v>27.75</v>
      </c>
      <c r="G18" s="4">
        <v>27.71</v>
      </c>
      <c r="H18" s="4">
        <v>27.71</v>
      </c>
      <c r="I18" s="4">
        <v>27.71</v>
      </c>
      <c r="J18" s="4">
        <v>27.71</v>
      </c>
      <c r="K18" s="4">
        <v>27.71</v>
      </c>
      <c r="L18" s="4">
        <v>27.71</v>
      </c>
      <c r="M18" s="4">
        <v>27.71</v>
      </c>
      <c r="N18" s="4">
        <v>27.71</v>
      </c>
      <c r="O18" s="4">
        <v>27.71</v>
      </c>
      <c r="P18" s="4">
        <v>27.71</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55.42</v>
      </c>
      <c r="C19" s="4">
        <v>55.42</v>
      </c>
      <c r="D19" s="4">
        <v>55.42</v>
      </c>
      <c r="E19" s="4">
        <v>27.75</v>
      </c>
      <c r="F19" s="4">
        <v>27.75</v>
      </c>
      <c r="G19" s="4">
        <v>27.71</v>
      </c>
      <c r="H19" s="4">
        <v>27.71</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55.42</v>
      </c>
      <c r="C20" s="4">
        <v>34.130000000000003</v>
      </c>
      <c r="D20" s="4">
        <v>34.130000000000003</v>
      </c>
      <c r="E20" s="4">
        <v>27.71</v>
      </c>
      <c r="F20" s="4">
        <v>27.71</v>
      </c>
      <c r="G20" s="4">
        <v>27.71</v>
      </c>
      <c r="H20" s="4">
        <v>27.71</v>
      </c>
      <c r="I20" s="4">
        <v>27.71</v>
      </c>
      <c r="J20" s="4">
        <v>27.71</v>
      </c>
      <c r="K20" s="4">
        <v>27.71</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55.42</v>
      </c>
      <c r="C21" s="4">
        <v>27.71</v>
      </c>
      <c r="D21" s="4">
        <v>27.71</v>
      </c>
      <c r="E21" s="4">
        <v>27.71</v>
      </c>
      <c r="F21" s="4">
        <v>27.71</v>
      </c>
      <c r="G21" s="4">
        <v>27.71</v>
      </c>
      <c r="H21" s="4">
        <v>27.71</v>
      </c>
      <c r="I21" s="4">
        <v>27.71</v>
      </c>
      <c r="J21" s="4">
        <v>27.71</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55.42</v>
      </c>
      <c r="C22" s="4">
        <v>27.71</v>
      </c>
      <c r="D22" s="4">
        <v>27.71</v>
      </c>
      <c r="E22" s="4">
        <v>27.71</v>
      </c>
      <c r="F22" s="4">
        <v>27.71</v>
      </c>
      <c r="G22" s="4">
        <v>27.71</v>
      </c>
      <c r="H22" s="4">
        <v>27.71</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55.42</v>
      </c>
      <c r="C23" s="4">
        <v>27.71</v>
      </c>
      <c r="D23" s="4">
        <v>27.71</v>
      </c>
      <c r="E23" s="4">
        <v>27.71</v>
      </c>
      <c r="F23" s="4">
        <v>27.71</v>
      </c>
      <c r="G23" s="4">
        <v>27.71</v>
      </c>
      <c r="H23" s="4">
        <v>27.71</v>
      </c>
      <c r="I23" s="4">
        <v>27.71</v>
      </c>
      <c r="J23" s="4">
        <v>27.71</v>
      </c>
      <c r="K23" s="4">
        <v>27.71</v>
      </c>
      <c r="L23" s="4">
        <v>27.71</v>
      </c>
      <c r="M23" s="4">
        <v>12.8</v>
      </c>
      <c r="N23" s="4">
        <v>12.8</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55.42</v>
      </c>
      <c r="C24" s="4">
        <v>27.71</v>
      </c>
      <c r="D24" s="4">
        <v>27.71</v>
      </c>
      <c r="E24" s="4">
        <v>27.71</v>
      </c>
      <c r="F24" s="4">
        <v>27.71</v>
      </c>
      <c r="G24" s="4">
        <v>27.71</v>
      </c>
      <c r="H24" s="4">
        <v>27.71</v>
      </c>
      <c r="I24" s="4">
        <v>27.71</v>
      </c>
      <c r="J24" s="4">
        <v>27.71</v>
      </c>
      <c r="K24" s="4">
        <v>27.71</v>
      </c>
      <c r="L24" s="4">
        <v>27.71</v>
      </c>
      <c r="M24" s="4">
        <v>27.71</v>
      </c>
      <c r="N24" s="4">
        <v>27.71</v>
      </c>
      <c r="O24" s="4">
        <v>27.71</v>
      </c>
      <c r="P24" s="4">
        <v>27.71</v>
      </c>
      <c r="Q24" s="4">
        <v>23.23</v>
      </c>
      <c r="R24" s="4">
        <v>12.19</v>
      </c>
      <c r="S24" s="4">
        <v>1.1499999999999999</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55.42</v>
      </c>
      <c r="C25" s="4">
        <v>27.71</v>
      </c>
      <c r="D25" s="4">
        <v>27.71</v>
      </c>
      <c r="E25" s="4">
        <v>27.71</v>
      </c>
      <c r="F25" s="4">
        <v>27.71</v>
      </c>
      <c r="G25" s="4">
        <v>27.71</v>
      </c>
      <c r="H25" s="4">
        <v>27.71</v>
      </c>
      <c r="I25" s="4">
        <v>19.190000000000001</v>
      </c>
      <c r="J25" s="4">
        <v>19.190000000000001</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46.9</v>
      </c>
      <c r="C26" s="4">
        <v>27.71</v>
      </c>
      <c r="D26" s="4">
        <v>27.71</v>
      </c>
      <c r="E26" s="4">
        <v>27.71</v>
      </c>
      <c r="F26" s="4">
        <v>27.71</v>
      </c>
      <c r="G26" s="4">
        <v>27.71</v>
      </c>
      <c r="H26" s="4">
        <v>27.71</v>
      </c>
      <c r="I26" s="4">
        <v>27.71</v>
      </c>
      <c r="J26" s="4">
        <v>27.71</v>
      </c>
      <c r="K26" s="4">
        <v>25.56</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55.42</v>
      </c>
      <c r="C27" s="4">
        <v>55.42</v>
      </c>
      <c r="D27" s="4">
        <v>55.42</v>
      </c>
      <c r="E27" s="4">
        <v>55.42</v>
      </c>
      <c r="F27" s="4">
        <v>55.42</v>
      </c>
      <c r="G27" s="4">
        <v>55.42</v>
      </c>
      <c r="H27" s="4">
        <v>55.42</v>
      </c>
      <c r="I27" s="4">
        <v>34.07</v>
      </c>
      <c r="J27" s="4">
        <v>27.71</v>
      </c>
      <c r="K27" s="4">
        <v>27.71</v>
      </c>
      <c r="L27" s="4">
        <v>27.71</v>
      </c>
      <c r="M27" s="4">
        <v>27.71</v>
      </c>
      <c r="N27" s="4">
        <v>27.71</v>
      </c>
      <c r="O27" s="4">
        <v>6.38</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27.71</v>
      </c>
      <c r="C28" s="4">
        <v>27.71</v>
      </c>
      <c r="D28" s="4">
        <v>27.71</v>
      </c>
      <c r="E28" s="4">
        <v>27.71</v>
      </c>
      <c r="F28" s="4">
        <v>27.71</v>
      </c>
      <c r="G28" s="4">
        <v>27.71</v>
      </c>
      <c r="H28" s="4">
        <v>27.71</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27.71</v>
      </c>
      <c r="C29" s="4">
        <v>27.71</v>
      </c>
      <c r="D29" s="4">
        <v>27.71</v>
      </c>
      <c r="E29" s="4">
        <v>27.71</v>
      </c>
      <c r="F29" s="4">
        <v>27.71</v>
      </c>
      <c r="G29" s="4">
        <v>27.71</v>
      </c>
      <c r="H29" s="4">
        <v>27.71</v>
      </c>
      <c r="I29" s="4">
        <v>23.44</v>
      </c>
      <c r="J29" s="4">
        <v>23.44</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27.71</v>
      </c>
      <c r="C30" s="4">
        <v>27.71</v>
      </c>
      <c r="D30" s="4">
        <v>27.71</v>
      </c>
      <c r="E30" s="4">
        <v>8.5500000000000007</v>
      </c>
      <c r="F30" s="4">
        <v>8.5500000000000007</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27.71</v>
      </c>
      <c r="C31" s="4">
        <v>27.71</v>
      </c>
      <c r="D31" s="4">
        <v>27.71</v>
      </c>
      <c r="E31" s="4">
        <v>8.5500000000000007</v>
      </c>
      <c r="F31" s="4">
        <v>8.5500000000000007</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27.71</v>
      </c>
      <c r="C32" s="4">
        <v>8.5500000000000007</v>
      </c>
      <c r="D32" s="4">
        <v>8.5500000000000007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27.71</v>
      </c>
      <c r="C33" s="4">
        <v>27.71</v>
      </c>
      <c r="D33" s="4">
        <v>27.71</v>
      </c>
      <c r="E33" s="4">
        <v>27.71</v>
      </c>
      <c r="F33" s="4">
        <v>27.71</v>
      </c>
      <c r="G33" s="4">
        <v>12.8</v>
      </c>
      <c r="H33" s="4">
        <v>12.8</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27.71</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27.71</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27.71</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70"/>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76.27</v>
      </c>
      <c r="C2" s="4">
        <v>82.66</v>
      </c>
      <c r="D2" s="4">
        <v>83.1</v>
      </c>
      <c r="E2" s="4">
        <v>83.53</v>
      </c>
      <c r="F2" s="4">
        <v>83.97</v>
      </c>
      <c r="G2" s="4">
        <v>84.4</v>
      </c>
      <c r="H2" s="4">
        <v>84.83</v>
      </c>
      <c r="I2" s="4">
        <v>85.27</v>
      </c>
      <c r="J2" s="4">
        <v>85.7</v>
      </c>
      <c r="K2" s="4">
        <v>172.27</v>
      </c>
      <c r="L2" s="4">
        <v>177.62</v>
      </c>
      <c r="M2" s="4">
        <v>178.49</v>
      </c>
      <c r="N2" s="4">
        <v>179.36</v>
      </c>
      <c r="O2" s="4">
        <v>180.22</v>
      </c>
      <c r="P2" s="4">
        <v>181.09</v>
      </c>
      <c r="Q2" s="4">
        <v>181.96</v>
      </c>
      <c r="R2" s="4">
        <v>182.83</v>
      </c>
      <c r="S2" s="4">
        <v>183.7</v>
      </c>
      <c r="T2" s="4">
        <v>276.85000000000002</v>
      </c>
      <c r="U2" s="4">
        <v>278.14999999999998</v>
      </c>
      <c r="V2" s="4">
        <v>279.45999999999998</v>
      </c>
      <c r="W2" s="4">
        <v>280.76</v>
      </c>
      <c r="X2" s="4">
        <v>282.06</v>
      </c>
      <c r="Y2" s="4">
        <v>283.36</v>
      </c>
      <c r="Z2" s="4">
        <v>284.67</v>
      </c>
      <c r="AA2" s="4">
        <v>285.97000000000003</v>
      </c>
      <c r="AB2" s="4">
        <v>287.27</v>
      </c>
      <c r="AC2" s="4">
        <v>288.57</v>
      </c>
      <c r="AD2" s="4">
        <v>288.57</v>
      </c>
      <c r="AE2" s="4">
        <v>288.57</v>
      </c>
      <c r="AF2" s="4">
        <v>288.57</v>
      </c>
      <c r="AG2" s="4">
        <v>288.57</v>
      </c>
      <c r="AH2" s="4">
        <v>288.57</v>
      </c>
      <c r="AI2" s="4">
        <v>288.57</v>
      </c>
      <c r="AJ2" s="4">
        <v>288.57</v>
      </c>
      <c r="AK2" s="4">
        <v>288.57</v>
      </c>
      <c r="AL2" s="4">
        <v>288.57</v>
      </c>
      <c r="AM2" s="4">
        <v>288.57</v>
      </c>
      <c r="AN2" s="4">
        <v>288.57</v>
      </c>
      <c r="AO2" s="4">
        <v>288.57</v>
      </c>
      <c r="AP2" s="4">
        <v>288.57</v>
      </c>
      <c r="AQ2" s="4">
        <v>288.57</v>
      </c>
      <c r="AR2" s="4">
        <v>288.57</v>
      </c>
      <c r="AS2" s="4">
        <v>288.57</v>
      </c>
      <c r="AT2" s="4">
        <v>288.57</v>
      </c>
      <c r="AU2" s="4">
        <v>288.57</v>
      </c>
      <c r="AV2" s="4">
        <v>288.57</v>
      </c>
      <c r="AW2" s="4">
        <v>288.57</v>
      </c>
    </row>
    <row r="3" spans="1:49" x14ac:dyDescent="0.2">
      <c r="A3" s="3" t="s">
        <v>2</v>
      </c>
      <c r="B3" s="4">
        <v>77.53</v>
      </c>
      <c r="C3" s="4">
        <v>84.14</v>
      </c>
      <c r="D3" s="4">
        <v>84.94</v>
      </c>
      <c r="E3" s="4">
        <v>85.74</v>
      </c>
      <c r="F3" s="4">
        <v>86.55</v>
      </c>
      <c r="G3" s="4">
        <v>87.35</v>
      </c>
      <c r="H3" s="4">
        <v>88.15</v>
      </c>
      <c r="I3" s="4">
        <v>88.96</v>
      </c>
      <c r="J3" s="4">
        <v>89.76</v>
      </c>
      <c r="K3" s="4">
        <v>181.13</v>
      </c>
      <c r="L3" s="4">
        <v>187.25</v>
      </c>
      <c r="M3" s="4">
        <v>189.2</v>
      </c>
      <c r="N3" s="4">
        <v>191.16</v>
      </c>
      <c r="O3" s="4">
        <v>193.11</v>
      </c>
      <c r="P3" s="4">
        <v>195.06</v>
      </c>
      <c r="Q3" s="4">
        <v>197.01</v>
      </c>
      <c r="R3" s="4">
        <v>198.97</v>
      </c>
      <c r="S3" s="4">
        <v>200.92</v>
      </c>
      <c r="T3" s="4">
        <v>304.31</v>
      </c>
      <c r="U3" s="4">
        <v>307.24</v>
      </c>
      <c r="V3" s="4">
        <v>310.17</v>
      </c>
      <c r="W3" s="4">
        <v>313.08999999999997</v>
      </c>
      <c r="X3" s="4">
        <v>316.02</v>
      </c>
      <c r="Y3" s="4">
        <v>318.95</v>
      </c>
      <c r="Z3" s="4">
        <v>321.88</v>
      </c>
      <c r="AA3" s="4">
        <v>324.81</v>
      </c>
      <c r="AB3" s="4">
        <v>327.74</v>
      </c>
      <c r="AC3" s="4">
        <v>330.67</v>
      </c>
      <c r="AD3" s="4">
        <v>333.6</v>
      </c>
      <c r="AE3" s="4">
        <v>336.53</v>
      </c>
      <c r="AF3" s="4">
        <v>336.53</v>
      </c>
      <c r="AG3" s="4">
        <v>336.53</v>
      </c>
      <c r="AH3" s="4">
        <v>336.53</v>
      </c>
      <c r="AI3" s="4">
        <v>336.53</v>
      </c>
      <c r="AJ3" s="4">
        <v>336.53</v>
      </c>
      <c r="AK3" s="4">
        <v>336.53</v>
      </c>
      <c r="AL3" s="4">
        <v>336.53</v>
      </c>
      <c r="AM3" s="4">
        <v>336.53</v>
      </c>
      <c r="AN3" s="4">
        <v>336.53</v>
      </c>
      <c r="AO3" s="4">
        <v>336.53</v>
      </c>
      <c r="AP3" s="4">
        <v>336.53</v>
      </c>
      <c r="AQ3" s="4">
        <v>336.53</v>
      </c>
      <c r="AR3" s="4">
        <v>336.53</v>
      </c>
      <c r="AS3" s="4">
        <v>336.53</v>
      </c>
      <c r="AT3" s="4">
        <v>336.53</v>
      </c>
      <c r="AU3" s="4">
        <v>336.53</v>
      </c>
      <c r="AV3" s="4">
        <v>336.53</v>
      </c>
      <c r="AW3" s="4">
        <v>336.53</v>
      </c>
    </row>
    <row r="4" spans="1:49" x14ac:dyDescent="0.2">
      <c r="A4" s="3" t="s">
        <v>3</v>
      </c>
      <c r="B4" s="4">
        <v>79.44</v>
      </c>
      <c r="C4" s="4">
        <v>86.05</v>
      </c>
      <c r="D4" s="4">
        <v>86.87</v>
      </c>
      <c r="E4" s="4">
        <v>87.7</v>
      </c>
      <c r="F4" s="4">
        <v>88.52</v>
      </c>
      <c r="G4" s="4">
        <v>89.35</v>
      </c>
      <c r="H4" s="4">
        <v>90.17</v>
      </c>
      <c r="I4" s="4">
        <v>90.99</v>
      </c>
      <c r="J4" s="4">
        <v>91.82</v>
      </c>
      <c r="K4" s="4">
        <v>185.29</v>
      </c>
      <c r="L4" s="4">
        <v>192.03</v>
      </c>
      <c r="M4" s="4">
        <v>194.02</v>
      </c>
      <c r="N4" s="4">
        <v>196.02</v>
      </c>
      <c r="O4" s="4">
        <v>198.02</v>
      </c>
      <c r="P4" s="4">
        <v>200.01</v>
      </c>
      <c r="Q4" s="4">
        <v>202.01</v>
      </c>
      <c r="R4" s="4">
        <v>204.01</v>
      </c>
      <c r="S4" s="4">
        <v>206</v>
      </c>
      <c r="T4" s="4">
        <v>312</v>
      </c>
      <c r="U4" s="4">
        <v>315</v>
      </c>
      <c r="V4" s="4">
        <v>317.99</v>
      </c>
      <c r="W4" s="4">
        <v>320.99</v>
      </c>
      <c r="X4" s="4">
        <v>323.98</v>
      </c>
      <c r="Y4" s="4">
        <v>326.97000000000003</v>
      </c>
      <c r="Z4" s="4">
        <v>329.97</v>
      </c>
      <c r="AA4" s="4">
        <v>332.97</v>
      </c>
      <c r="AB4" s="4">
        <v>335.96</v>
      </c>
      <c r="AC4" s="4">
        <v>338.96</v>
      </c>
      <c r="AD4" s="4">
        <v>341.95</v>
      </c>
      <c r="AE4" s="4">
        <v>344.94</v>
      </c>
      <c r="AF4" s="4">
        <v>344.94</v>
      </c>
      <c r="AG4" s="4">
        <v>344.94</v>
      </c>
      <c r="AH4" s="4">
        <v>344.94</v>
      </c>
      <c r="AI4" s="4">
        <v>344.94</v>
      </c>
      <c r="AJ4" s="4">
        <v>344.94</v>
      </c>
      <c r="AK4" s="4">
        <v>344.94</v>
      </c>
      <c r="AL4" s="4">
        <v>344.94</v>
      </c>
      <c r="AM4" s="4">
        <v>344.94</v>
      </c>
      <c r="AN4" s="4">
        <v>344.94</v>
      </c>
      <c r="AO4" s="4">
        <v>344.94</v>
      </c>
      <c r="AP4" s="4">
        <v>344.94</v>
      </c>
      <c r="AQ4" s="4">
        <v>344.94</v>
      </c>
      <c r="AR4" s="4">
        <v>344.94</v>
      </c>
      <c r="AS4" s="4">
        <v>344.94</v>
      </c>
      <c r="AT4" s="4">
        <v>344.94</v>
      </c>
      <c r="AU4" s="4">
        <v>344.94</v>
      </c>
      <c r="AV4" s="4">
        <v>344.94</v>
      </c>
      <c r="AW4" s="4">
        <v>344.94</v>
      </c>
    </row>
    <row r="5" spans="1:49" x14ac:dyDescent="0.2">
      <c r="A5" s="3" t="s">
        <v>4</v>
      </c>
      <c r="B5" s="4">
        <v>80.400000000000006</v>
      </c>
      <c r="C5" s="4">
        <v>86.79</v>
      </c>
      <c r="D5" s="4">
        <v>87.22</v>
      </c>
      <c r="E5" s="4">
        <v>87.65</v>
      </c>
      <c r="F5" s="4">
        <v>88.09</v>
      </c>
      <c r="G5" s="4">
        <v>88.52</v>
      </c>
      <c r="H5" s="4">
        <v>88.96</v>
      </c>
      <c r="I5" s="4">
        <v>89.39</v>
      </c>
      <c r="J5" s="4">
        <v>89.83</v>
      </c>
      <c r="K5" s="4">
        <v>180.52</v>
      </c>
      <c r="L5" s="4">
        <v>185.9</v>
      </c>
      <c r="M5" s="4">
        <v>186.77</v>
      </c>
      <c r="N5" s="4">
        <v>187.64</v>
      </c>
      <c r="O5" s="4">
        <v>188.51</v>
      </c>
      <c r="P5" s="4">
        <v>189.37</v>
      </c>
      <c r="Q5" s="4">
        <v>190.24</v>
      </c>
      <c r="R5" s="4">
        <v>191.11</v>
      </c>
      <c r="S5" s="4">
        <v>191.98</v>
      </c>
      <c r="T5" s="4">
        <v>289.27</v>
      </c>
      <c r="U5" s="4">
        <v>290.57</v>
      </c>
      <c r="V5" s="4">
        <v>291.88</v>
      </c>
      <c r="W5" s="4">
        <v>293.18</v>
      </c>
      <c r="X5" s="4">
        <v>294.48</v>
      </c>
      <c r="Y5" s="4">
        <v>295.79000000000002</v>
      </c>
      <c r="Z5" s="4">
        <v>297.08999999999997</v>
      </c>
      <c r="AA5" s="4">
        <v>298.39</v>
      </c>
      <c r="AB5" s="4">
        <v>299.69</v>
      </c>
      <c r="AC5" s="4">
        <v>300.99</v>
      </c>
      <c r="AD5" s="4">
        <v>300.99</v>
      </c>
      <c r="AE5" s="4">
        <v>300.99</v>
      </c>
      <c r="AF5" s="4">
        <v>300.99</v>
      </c>
      <c r="AG5" s="4">
        <v>300.99</v>
      </c>
      <c r="AH5" s="4">
        <v>300.99</v>
      </c>
      <c r="AI5" s="4">
        <v>300.99</v>
      </c>
      <c r="AJ5" s="4">
        <v>300.99</v>
      </c>
      <c r="AK5" s="4">
        <v>300.99</v>
      </c>
      <c r="AL5" s="4">
        <v>300.99</v>
      </c>
      <c r="AM5" s="4">
        <v>300.99</v>
      </c>
      <c r="AN5" s="4">
        <v>300.99</v>
      </c>
      <c r="AO5" s="4">
        <v>300.99</v>
      </c>
      <c r="AP5" s="4">
        <v>300.99</v>
      </c>
      <c r="AQ5" s="4">
        <v>300.99</v>
      </c>
      <c r="AR5" s="4">
        <v>300.99</v>
      </c>
      <c r="AS5" s="4">
        <v>300.99</v>
      </c>
      <c r="AT5" s="4">
        <v>300.99</v>
      </c>
      <c r="AU5" s="4">
        <v>300.99</v>
      </c>
      <c r="AV5" s="4">
        <v>300.99</v>
      </c>
      <c r="AW5" s="4">
        <v>300.99</v>
      </c>
    </row>
    <row r="6" spans="1:49" x14ac:dyDescent="0.2">
      <c r="A6" s="3" t="s">
        <v>5</v>
      </c>
      <c r="B6" s="4">
        <v>82.83</v>
      </c>
      <c r="C6" s="4">
        <v>89.22</v>
      </c>
      <c r="D6" s="4">
        <v>89.69</v>
      </c>
      <c r="E6" s="4">
        <v>90.17</v>
      </c>
      <c r="F6" s="4">
        <v>90.65</v>
      </c>
      <c r="G6" s="4">
        <v>91.13</v>
      </c>
      <c r="H6" s="4">
        <v>91.6</v>
      </c>
      <c r="I6" s="4">
        <v>92.08</v>
      </c>
      <c r="J6" s="4">
        <v>92.56</v>
      </c>
      <c r="K6" s="4">
        <v>186.07</v>
      </c>
      <c r="L6" s="4">
        <v>191.77</v>
      </c>
      <c r="M6" s="4">
        <v>192.73</v>
      </c>
      <c r="N6" s="4">
        <v>193.68</v>
      </c>
      <c r="O6" s="4">
        <v>194.64</v>
      </c>
      <c r="P6" s="4">
        <v>195.59</v>
      </c>
      <c r="Q6" s="4">
        <v>196.54</v>
      </c>
      <c r="R6" s="4">
        <v>197.5</v>
      </c>
      <c r="S6" s="4">
        <v>198.45</v>
      </c>
      <c r="T6" s="4">
        <v>299.11</v>
      </c>
      <c r="U6" s="4">
        <v>300.54000000000002</v>
      </c>
      <c r="V6" s="4">
        <v>301.98</v>
      </c>
      <c r="W6" s="4">
        <v>303.41000000000003</v>
      </c>
      <c r="X6" s="4">
        <v>304.83999999999997</v>
      </c>
      <c r="Y6" s="4">
        <v>306.27</v>
      </c>
      <c r="Z6" s="4">
        <v>307.70999999999998</v>
      </c>
      <c r="AA6" s="4">
        <v>309.14</v>
      </c>
      <c r="AB6" s="4">
        <v>310.57</v>
      </c>
      <c r="AC6" s="4">
        <v>312</v>
      </c>
      <c r="AD6" s="4">
        <v>312</v>
      </c>
      <c r="AE6" s="4">
        <v>312</v>
      </c>
      <c r="AF6" s="4">
        <v>312</v>
      </c>
      <c r="AG6" s="4">
        <v>312</v>
      </c>
      <c r="AH6" s="4">
        <v>312</v>
      </c>
      <c r="AI6" s="4">
        <v>312</v>
      </c>
      <c r="AJ6" s="4">
        <v>312</v>
      </c>
      <c r="AK6" s="4">
        <v>312</v>
      </c>
      <c r="AL6" s="4">
        <v>312</v>
      </c>
      <c r="AM6" s="4">
        <v>312</v>
      </c>
      <c r="AN6" s="4">
        <v>312</v>
      </c>
      <c r="AO6" s="4">
        <v>312</v>
      </c>
      <c r="AP6" s="4">
        <v>312</v>
      </c>
      <c r="AQ6" s="4">
        <v>312</v>
      </c>
      <c r="AR6" s="4">
        <v>312</v>
      </c>
      <c r="AS6" s="4">
        <v>312</v>
      </c>
      <c r="AT6" s="4">
        <v>312</v>
      </c>
      <c r="AU6" s="4">
        <v>312</v>
      </c>
      <c r="AV6" s="4">
        <v>312</v>
      </c>
      <c r="AW6" s="4">
        <v>312</v>
      </c>
    </row>
    <row r="7" spans="1:49" x14ac:dyDescent="0.2">
      <c r="A7" s="3" t="s">
        <v>6</v>
      </c>
      <c r="B7" s="4">
        <v>81.92</v>
      </c>
      <c r="C7" s="4">
        <v>88.52</v>
      </c>
      <c r="D7" s="4">
        <v>89.35</v>
      </c>
      <c r="E7" s="4">
        <v>90.17</v>
      </c>
      <c r="F7" s="4">
        <v>91</v>
      </c>
      <c r="G7" s="4">
        <v>91.82</v>
      </c>
      <c r="H7" s="4">
        <v>92.64</v>
      </c>
      <c r="I7" s="4">
        <v>93.47</v>
      </c>
      <c r="J7" s="4">
        <v>94.29</v>
      </c>
      <c r="K7" s="4">
        <v>190.24</v>
      </c>
      <c r="L7" s="4">
        <v>197</v>
      </c>
      <c r="M7" s="4">
        <v>198.99</v>
      </c>
      <c r="N7" s="4">
        <v>200.99</v>
      </c>
      <c r="O7" s="4">
        <v>202.99</v>
      </c>
      <c r="P7" s="4">
        <v>204.98</v>
      </c>
      <c r="Q7" s="4">
        <v>206.98</v>
      </c>
      <c r="R7" s="4">
        <v>208.98</v>
      </c>
      <c r="S7" s="4">
        <v>210.97</v>
      </c>
      <c r="T7" s="4">
        <v>319.45</v>
      </c>
      <c r="U7" s="4">
        <v>322.45</v>
      </c>
      <c r="V7" s="4">
        <v>325.44</v>
      </c>
      <c r="W7" s="4">
        <v>328.44</v>
      </c>
      <c r="X7" s="4">
        <v>331.43</v>
      </c>
      <c r="Y7" s="4">
        <v>334.43</v>
      </c>
      <c r="Z7" s="4">
        <v>337.42</v>
      </c>
      <c r="AA7" s="4">
        <v>340.42</v>
      </c>
      <c r="AB7" s="4">
        <v>343.41</v>
      </c>
      <c r="AC7" s="4">
        <v>346.41</v>
      </c>
      <c r="AD7" s="4">
        <v>349.4</v>
      </c>
      <c r="AE7" s="4">
        <v>352.4</v>
      </c>
      <c r="AF7" s="4">
        <v>352.4</v>
      </c>
      <c r="AG7" s="4">
        <v>352.4</v>
      </c>
      <c r="AH7" s="4">
        <v>352.4</v>
      </c>
      <c r="AI7" s="4">
        <v>352.4</v>
      </c>
      <c r="AJ7" s="4">
        <v>352.4</v>
      </c>
      <c r="AK7" s="4">
        <v>352.4</v>
      </c>
      <c r="AL7" s="4">
        <v>352.4</v>
      </c>
      <c r="AM7" s="4">
        <v>352.4</v>
      </c>
      <c r="AN7" s="4">
        <v>352.4</v>
      </c>
      <c r="AO7" s="4">
        <v>352.4</v>
      </c>
      <c r="AP7" s="4">
        <v>352.4</v>
      </c>
      <c r="AQ7" s="4">
        <v>352.4</v>
      </c>
      <c r="AR7" s="4">
        <v>352.4</v>
      </c>
      <c r="AS7" s="4">
        <v>352.4</v>
      </c>
      <c r="AT7" s="4">
        <v>352.4</v>
      </c>
      <c r="AU7" s="4">
        <v>352.4</v>
      </c>
      <c r="AV7" s="4">
        <v>352.4</v>
      </c>
      <c r="AW7" s="4">
        <v>352.4</v>
      </c>
    </row>
    <row r="8" spans="1:49" x14ac:dyDescent="0.2">
      <c r="A8" s="3" t="s">
        <v>10</v>
      </c>
      <c r="B8" s="4">
        <v>81.92</v>
      </c>
      <c r="C8" s="4">
        <v>88.52</v>
      </c>
      <c r="D8" s="4">
        <v>89.35</v>
      </c>
      <c r="E8" s="4">
        <v>90.17</v>
      </c>
      <c r="F8" s="4">
        <v>91</v>
      </c>
      <c r="G8" s="4">
        <v>91.82</v>
      </c>
      <c r="H8" s="4">
        <v>92.64</v>
      </c>
      <c r="I8" s="4">
        <v>97.9</v>
      </c>
      <c r="J8" s="4">
        <v>98.77</v>
      </c>
      <c r="K8" s="4">
        <v>199.27</v>
      </c>
      <c r="L8" s="4">
        <v>206.02</v>
      </c>
      <c r="M8" s="4">
        <v>208.1</v>
      </c>
      <c r="N8" s="4">
        <v>210.18</v>
      </c>
      <c r="O8" s="4">
        <v>212.26</v>
      </c>
      <c r="P8" s="4">
        <v>214.35</v>
      </c>
      <c r="Q8" s="4">
        <v>216.43</v>
      </c>
      <c r="R8" s="4">
        <v>218.51</v>
      </c>
      <c r="S8" s="4">
        <v>220.6</v>
      </c>
      <c r="T8" s="4">
        <v>334.02</v>
      </c>
      <c r="U8" s="4">
        <v>337.14</v>
      </c>
      <c r="V8" s="4">
        <v>340.27</v>
      </c>
      <c r="W8" s="4">
        <v>343.39</v>
      </c>
      <c r="X8" s="4">
        <v>346.52</v>
      </c>
      <c r="Y8" s="4">
        <v>349.64</v>
      </c>
      <c r="Z8" s="4">
        <v>352.77</v>
      </c>
      <c r="AA8" s="4">
        <v>355.89</v>
      </c>
      <c r="AB8" s="4">
        <v>359.02</v>
      </c>
      <c r="AC8" s="4">
        <v>362.21</v>
      </c>
      <c r="AD8" s="4">
        <v>365.39</v>
      </c>
      <c r="AE8" s="4">
        <v>368.58</v>
      </c>
      <c r="AF8" s="4">
        <v>368.58</v>
      </c>
      <c r="AG8" s="4">
        <v>368.58</v>
      </c>
      <c r="AH8" s="4">
        <v>368.58</v>
      </c>
      <c r="AI8" s="4">
        <v>368.58</v>
      </c>
      <c r="AJ8" s="4">
        <v>368.58</v>
      </c>
      <c r="AK8" s="4">
        <v>368.58</v>
      </c>
      <c r="AL8" s="4">
        <v>368.58</v>
      </c>
      <c r="AM8" s="4">
        <v>368.58</v>
      </c>
      <c r="AN8" s="4">
        <v>368.58</v>
      </c>
      <c r="AO8" s="4">
        <v>368.58</v>
      </c>
      <c r="AP8" s="4">
        <v>368.58</v>
      </c>
      <c r="AQ8" s="4">
        <v>368.58</v>
      </c>
      <c r="AR8" s="4">
        <v>368.58</v>
      </c>
      <c r="AS8" s="4">
        <v>368.58</v>
      </c>
      <c r="AT8" s="4">
        <v>368.58</v>
      </c>
      <c r="AU8" s="4">
        <v>368.58</v>
      </c>
      <c r="AV8" s="4">
        <v>368.58</v>
      </c>
      <c r="AW8" s="4">
        <v>368.58</v>
      </c>
    </row>
    <row r="9" spans="1:49" x14ac:dyDescent="0.2">
      <c r="A9" s="3" t="s">
        <v>7</v>
      </c>
      <c r="B9" s="4">
        <v>82.61</v>
      </c>
      <c r="C9" s="4">
        <v>89.22</v>
      </c>
      <c r="D9" s="4">
        <v>90.08</v>
      </c>
      <c r="E9" s="4">
        <v>90.95</v>
      </c>
      <c r="F9" s="4">
        <v>91.82</v>
      </c>
      <c r="G9" s="4">
        <v>92.69</v>
      </c>
      <c r="H9" s="4">
        <v>93.56</v>
      </c>
      <c r="I9" s="4">
        <v>94.43</v>
      </c>
      <c r="J9" s="4">
        <v>95.29</v>
      </c>
      <c r="K9" s="4">
        <v>192.32</v>
      </c>
      <c r="L9" s="4">
        <v>199.11</v>
      </c>
      <c r="M9" s="4">
        <v>201.2</v>
      </c>
      <c r="N9" s="4">
        <v>203.28</v>
      </c>
      <c r="O9" s="4">
        <v>205.36</v>
      </c>
      <c r="P9" s="4">
        <v>207.45</v>
      </c>
      <c r="Q9" s="4">
        <v>209.53</v>
      </c>
      <c r="R9" s="4">
        <v>211.61</v>
      </c>
      <c r="S9" s="4">
        <v>213.7</v>
      </c>
      <c r="T9" s="4">
        <v>323.67</v>
      </c>
      <c r="U9" s="4">
        <v>326.79000000000002</v>
      </c>
      <c r="V9" s="4">
        <v>329.92</v>
      </c>
      <c r="W9" s="4">
        <v>333.04</v>
      </c>
      <c r="X9" s="4">
        <v>336.17</v>
      </c>
      <c r="Y9" s="4">
        <v>339.29</v>
      </c>
      <c r="Z9" s="4">
        <v>342.41</v>
      </c>
      <c r="AA9" s="4">
        <v>345.54</v>
      </c>
      <c r="AB9" s="4">
        <v>348.66</v>
      </c>
      <c r="AC9" s="4">
        <v>351.79</v>
      </c>
      <c r="AD9" s="4">
        <v>354.91</v>
      </c>
      <c r="AE9" s="4">
        <v>358.04</v>
      </c>
      <c r="AF9" s="4">
        <v>358.04</v>
      </c>
      <c r="AG9" s="4">
        <v>358.04</v>
      </c>
      <c r="AH9" s="4">
        <v>358.04</v>
      </c>
      <c r="AI9" s="4">
        <v>358.04</v>
      </c>
      <c r="AJ9" s="4">
        <v>358.04</v>
      </c>
      <c r="AK9" s="4">
        <v>358.04</v>
      </c>
      <c r="AL9" s="4">
        <v>358.04</v>
      </c>
      <c r="AM9" s="4">
        <v>358.04</v>
      </c>
      <c r="AN9" s="4">
        <v>358.04</v>
      </c>
      <c r="AO9" s="4">
        <v>358.04</v>
      </c>
      <c r="AP9" s="4">
        <v>358.04</v>
      </c>
      <c r="AQ9" s="4">
        <v>358.04</v>
      </c>
      <c r="AR9" s="4">
        <v>358.04</v>
      </c>
      <c r="AS9" s="4">
        <v>358.04</v>
      </c>
      <c r="AT9" s="4">
        <v>358.04</v>
      </c>
      <c r="AU9" s="4">
        <v>358.04</v>
      </c>
      <c r="AV9" s="4">
        <v>358.04</v>
      </c>
      <c r="AW9" s="4">
        <v>358.04</v>
      </c>
    </row>
    <row r="10" spans="1:49" x14ac:dyDescent="0.2">
      <c r="A10" s="3" t="s">
        <v>8</v>
      </c>
      <c r="B10" s="4">
        <v>83.57</v>
      </c>
      <c r="C10" s="4">
        <v>90.17</v>
      </c>
      <c r="D10" s="4">
        <v>91.04</v>
      </c>
      <c r="E10" s="4">
        <v>91.91</v>
      </c>
      <c r="F10" s="4">
        <v>92.78</v>
      </c>
      <c r="G10" s="4">
        <v>93.64</v>
      </c>
      <c r="H10" s="4">
        <v>94.51</v>
      </c>
      <c r="I10" s="4">
        <v>95.38</v>
      </c>
      <c r="J10" s="4">
        <v>96.25</v>
      </c>
      <c r="K10" s="4">
        <v>194.23</v>
      </c>
      <c r="L10" s="4">
        <v>201.05</v>
      </c>
      <c r="M10" s="4">
        <v>203.13</v>
      </c>
      <c r="N10" s="4">
        <v>205.21</v>
      </c>
      <c r="O10" s="4">
        <v>207.3</v>
      </c>
      <c r="P10" s="4">
        <v>209.38</v>
      </c>
      <c r="Q10" s="4">
        <v>211.46</v>
      </c>
      <c r="R10" s="4">
        <v>213.54</v>
      </c>
      <c r="S10" s="4">
        <v>215.63</v>
      </c>
      <c r="T10" s="4">
        <v>326.57</v>
      </c>
      <c r="U10" s="4">
        <v>329.69</v>
      </c>
      <c r="V10" s="4">
        <v>332.81</v>
      </c>
      <c r="W10" s="4">
        <v>335.94</v>
      </c>
      <c r="X10" s="4">
        <v>339.06</v>
      </c>
      <c r="Y10" s="4">
        <v>342.19</v>
      </c>
      <c r="Z10" s="4">
        <v>345.31</v>
      </c>
      <c r="AA10" s="4">
        <v>348.44</v>
      </c>
      <c r="AB10" s="4">
        <v>351.56</v>
      </c>
      <c r="AC10" s="4">
        <v>354.69</v>
      </c>
      <c r="AD10" s="4">
        <v>357.81</v>
      </c>
      <c r="AE10" s="4">
        <v>360.98</v>
      </c>
      <c r="AF10" s="4">
        <v>360.98</v>
      </c>
      <c r="AG10" s="4">
        <v>360.98</v>
      </c>
      <c r="AH10" s="4">
        <v>360.98</v>
      </c>
      <c r="AI10" s="4">
        <v>360.98</v>
      </c>
      <c r="AJ10" s="4">
        <v>360.98</v>
      </c>
      <c r="AK10" s="4">
        <v>360.98</v>
      </c>
      <c r="AL10" s="4">
        <v>360.98</v>
      </c>
      <c r="AM10" s="4">
        <v>360.98</v>
      </c>
      <c r="AN10" s="4">
        <v>360.98</v>
      </c>
      <c r="AO10" s="4">
        <v>360.98</v>
      </c>
      <c r="AP10" s="4">
        <v>360.98</v>
      </c>
      <c r="AQ10" s="4">
        <v>360.98</v>
      </c>
      <c r="AR10" s="4">
        <v>360.98</v>
      </c>
      <c r="AS10" s="4">
        <v>360.98</v>
      </c>
      <c r="AT10" s="4">
        <v>360.98</v>
      </c>
      <c r="AU10" s="4">
        <v>360.98</v>
      </c>
      <c r="AV10" s="4">
        <v>360.98</v>
      </c>
      <c r="AW10" s="4">
        <v>360.98</v>
      </c>
    </row>
    <row r="11" spans="1:49" x14ac:dyDescent="0.2">
      <c r="A11" s="3" t="s">
        <v>9</v>
      </c>
      <c r="B11" s="4">
        <v>86.08</v>
      </c>
      <c r="C11" s="4">
        <v>92.69</v>
      </c>
      <c r="D11" s="4">
        <v>93.56</v>
      </c>
      <c r="E11" s="4">
        <v>94.42</v>
      </c>
      <c r="F11" s="4">
        <v>95.29</v>
      </c>
      <c r="G11" s="4">
        <v>96.16</v>
      </c>
      <c r="H11" s="4">
        <v>97.03</v>
      </c>
      <c r="I11" s="4">
        <v>97.9</v>
      </c>
      <c r="J11" s="4">
        <v>98.77</v>
      </c>
      <c r="K11" s="4">
        <v>199.27</v>
      </c>
      <c r="L11" s="4">
        <v>206.01</v>
      </c>
      <c r="M11" s="4">
        <v>208.1</v>
      </c>
      <c r="N11" s="4">
        <v>210.18</v>
      </c>
      <c r="O11" s="4">
        <v>212.26</v>
      </c>
      <c r="P11" s="4">
        <v>214.35</v>
      </c>
      <c r="Q11" s="4">
        <v>216.43</v>
      </c>
      <c r="R11" s="4">
        <v>218.51</v>
      </c>
      <c r="S11" s="4">
        <v>220.6</v>
      </c>
      <c r="T11" s="4">
        <v>334.02</v>
      </c>
      <c r="U11" s="4">
        <v>337.14</v>
      </c>
      <c r="V11" s="4">
        <v>340.27</v>
      </c>
      <c r="W11" s="4">
        <v>343.39</v>
      </c>
      <c r="X11" s="4">
        <v>346.52</v>
      </c>
      <c r="Y11" s="4">
        <v>349.64</v>
      </c>
      <c r="Z11" s="4">
        <v>352.77</v>
      </c>
      <c r="AA11" s="4">
        <v>355.89</v>
      </c>
      <c r="AB11" s="4">
        <v>359.02</v>
      </c>
      <c r="AC11" s="4">
        <v>362.21</v>
      </c>
      <c r="AD11" s="4">
        <v>365.39</v>
      </c>
      <c r="AE11" s="4">
        <v>368.58</v>
      </c>
      <c r="AF11" s="4">
        <v>368.58</v>
      </c>
      <c r="AG11" s="4">
        <v>368.58</v>
      </c>
      <c r="AH11" s="4">
        <v>368.58</v>
      </c>
      <c r="AI11" s="4">
        <v>368.58</v>
      </c>
      <c r="AJ11" s="4">
        <v>368.58</v>
      </c>
      <c r="AK11" s="4">
        <v>368.58</v>
      </c>
      <c r="AL11" s="4">
        <v>368.58</v>
      </c>
      <c r="AM11" s="4">
        <v>368.58</v>
      </c>
      <c r="AN11" s="4">
        <v>368.58</v>
      </c>
      <c r="AO11" s="4">
        <v>368.58</v>
      </c>
      <c r="AP11" s="4">
        <v>368.58</v>
      </c>
      <c r="AQ11" s="4">
        <v>368.58</v>
      </c>
      <c r="AR11" s="4">
        <v>368.58</v>
      </c>
      <c r="AS11" s="4">
        <v>368.58</v>
      </c>
      <c r="AT11" s="4">
        <v>368.58</v>
      </c>
      <c r="AU11" s="4">
        <v>368.58</v>
      </c>
      <c r="AV11" s="4">
        <v>368.58</v>
      </c>
      <c r="AW11" s="4">
        <v>368.58</v>
      </c>
    </row>
    <row r="12" spans="1:49" x14ac:dyDescent="0.2">
      <c r="A12" s="3" t="s">
        <v>11</v>
      </c>
      <c r="B12" s="4">
        <v>87.98</v>
      </c>
      <c r="C12" s="4">
        <v>95.16</v>
      </c>
      <c r="D12" s="4">
        <v>95.96</v>
      </c>
      <c r="E12" s="4">
        <v>96.76</v>
      </c>
      <c r="F12" s="4">
        <v>97.56</v>
      </c>
      <c r="G12" s="4">
        <v>98.36</v>
      </c>
      <c r="H12" s="4">
        <v>100.29</v>
      </c>
      <c r="I12" s="4">
        <v>102.22</v>
      </c>
      <c r="J12" s="4">
        <v>104.15</v>
      </c>
      <c r="K12" s="4">
        <v>212.17</v>
      </c>
      <c r="L12" s="4">
        <v>220.45</v>
      </c>
      <c r="M12" s="4">
        <v>224.32</v>
      </c>
      <c r="N12" s="4">
        <v>228.18</v>
      </c>
      <c r="O12" s="4">
        <v>232.05</v>
      </c>
      <c r="P12" s="4">
        <v>235.91</v>
      </c>
      <c r="Q12" s="4">
        <v>239.78</v>
      </c>
      <c r="R12" s="4">
        <v>243.73</v>
      </c>
      <c r="S12" s="4">
        <v>247.67</v>
      </c>
      <c r="T12" s="4">
        <v>377.41</v>
      </c>
      <c r="U12" s="4">
        <v>383.32</v>
      </c>
      <c r="V12" s="4">
        <v>389.23</v>
      </c>
      <c r="W12" s="4">
        <v>395.14</v>
      </c>
      <c r="X12" s="4">
        <v>401.05</v>
      </c>
      <c r="Y12" s="4">
        <v>406.96</v>
      </c>
      <c r="Z12" s="4">
        <v>412.87</v>
      </c>
      <c r="AA12" s="4">
        <v>418.78</v>
      </c>
      <c r="AB12" s="4">
        <v>424.69</v>
      </c>
      <c r="AC12" s="4">
        <v>430.6</v>
      </c>
      <c r="AD12" s="4">
        <v>436.51</v>
      </c>
      <c r="AE12" s="4">
        <v>442.42</v>
      </c>
      <c r="AF12" s="4">
        <v>442.42</v>
      </c>
      <c r="AG12" s="4">
        <v>442.42</v>
      </c>
      <c r="AH12" s="4">
        <v>442.42</v>
      </c>
      <c r="AI12" s="4">
        <v>442.42</v>
      </c>
      <c r="AJ12" s="4">
        <v>442.42</v>
      </c>
      <c r="AK12" s="4">
        <v>442.42</v>
      </c>
      <c r="AL12" s="4">
        <v>442.42</v>
      </c>
      <c r="AM12" s="4">
        <v>442.42</v>
      </c>
      <c r="AN12" s="4">
        <v>442.42</v>
      </c>
      <c r="AO12" s="4">
        <v>442.42</v>
      </c>
      <c r="AP12" s="4">
        <v>442.42</v>
      </c>
      <c r="AQ12" s="4">
        <v>442.42</v>
      </c>
      <c r="AR12" s="4">
        <v>442.42</v>
      </c>
      <c r="AS12" s="4">
        <v>442.42</v>
      </c>
      <c r="AT12" s="4">
        <v>442.42</v>
      </c>
      <c r="AU12" s="4">
        <v>442.42</v>
      </c>
      <c r="AV12" s="4">
        <v>442.42</v>
      </c>
      <c r="AW12" s="4">
        <v>442.42</v>
      </c>
    </row>
    <row r="13" spans="1:49" x14ac:dyDescent="0.2">
      <c r="A13" s="5" t="s">
        <v>12</v>
      </c>
      <c r="B13" s="4">
        <v>87.69</v>
      </c>
      <c r="C13" s="4">
        <v>94.29</v>
      </c>
      <c r="D13" s="4">
        <v>95.16</v>
      </c>
      <c r="E13" s="4">
        <v>96.03</v>
      </c>
      <c r="F13" s="4">
        <v>96.9</v>
      </c>
      <c r="G13" s="4">
        <v>97.77</v>
      </c>
      <c r="H13" s="4">
        <v>98.64</v>
      </c>
      <c r="I13" s="4">
        <v>99.5</v>
      </c>
      <c r="J13" s="4">
        <v>100.37</v>
      </c>
      <c r="K13" s="4">
        <v>202.48</v>
      </c>
      <c r="L13" s="4">
        <v>209.33</v>
      </c>
      <c r="M13" s="4">
        <v>211.41</v>
      </c>
      <c r="N13" s="4">
        <v>213.49</v>
      </c>
      <c r="O13" s="4">
        <v>215.58</v>
      </c>
      <c r="P13" s="4">
        <v>217.66</v>
      </c>
      <c r="Q13" s="4">
        <v>219.74</v>
      </c>
      <c r="R13" s="4">
        <v>221.82</v>
      </c>
      <c r="S13" s="4">
        <v>223.91</v>
      </c>
      <c r="T13" s="4">
        <v>338.99</v>
      </c>
      <c r="U13" s="4">
        <v>342.11</v>
      </c>
      <c r="V13" s="4">
        <v>345.24</v>
      </c>
      <c r="W13" s="4">
        <v>348.36</v>
      </c>
      <c r="X13" s="4">
        <v>351.48</v>
      </c>
      <c r="Y13" s="4">
        <v>354.61</v>
      </c>
      <c r="Z13" s="4">
        <v>357.73</v>
      </c>
      <c r="AA13" s="4">
        <v>360.9</v>
      </c>
      <c r="AB13" s="4">
        <v>364.09</v>
      </c>
      <c r="AC13" s="4">
        <v>367.28</v>
      </c>
      <c r="AD13" s="4">
        <v>370.46</v>
      </c>
      <c r="AE13" s="4">
        <v>373.65</v>
      </c>
      <c r="AF13" s="4">
        <v>373.65</v>
      </c>
      <c r="AG13" s="4">
        <v>373.65</v>
      </c>
      <c r="AH13" s="4">
        <v>373.65</v>
      </c>
      <c r="AI13" s="4">
        <v>373.65</v>
      </c>
      <c r="AJ13" s="4">
        <v>373.65</v>
      </c>
      <c r="AK13" s="4">
        <v>373.65</v>
      </c>
      <c r="AL13" s="4">
        <v>373.65</v>
      </c>
      <c r="AM13" s="4">
        <v>373.65</v>
      </c>
      <c r="AN13" s="4">
        <v>373.65</v>
      </c>
      <c r="AO13" s="4">
        <v>373.65</v>
      </c>
      <c r="AP13" s="4">
        <v>373.65</v>
      </c>
      <c r="AQ13" s="4">
        <v>373.65</v>
      </c>
      <c r="AR13" s="4">
        <v>373.65</v>
      </c>
      <c r="AS13" s="4">
        <v>373.65</v>
      </c>
      <c r="AT13" s="4">
        <v>373.65</v>
      </c>
      <c r="AU13" s="4">
        <v>373.65</v>
      </c>
      <c r="AV13" s="4">
        <v>373.65</v>
      </c>
      <c r="AW13" s="4">
        <v>373.65</v>
      </c>
    </row>
    <row r="14" spans="1:49" x14ac:dyDescent="0.2">
      <c r="A14" s="3" t="s">
        <v>13</v>
      </c>
      <c r="B14" s="4">
        <v>88.95</v>
      </c>
      <c r="C14" s="4">
        <v>95.55</v>
      </c>
      <c r="D14" s="4">
        <v>96.42</v>
      </c>
      <c r="E14" s="4">
        <v>97.29</v>
      </c>
      <c r="F14" s="4">
        <v>98.16</v>
      </c>
      <c r="G14" s="4">
        <v>99.03</v>
      </c>
      <c r="H14" s="4">
        <v>99.89</v>
      </c>
      <c r="I14" s="4">
        <v>100.76</v>
      </c>
      <c r="J14" s="4">
        <v>101.63</v>
      </c>
      <c r="K14" s="4">
        <v>205</v>
      </c>
      <c r="L14" s="4">
        <v>211.81</v>
      </c>
      <c r="M14" s="4">
        <v>213.89</v>
      </c>
      <c r="N14" s="4">
        <v>215.98</v>
      </c>
      <c r="O14" s="4">
        <v>218.06</v>
      </c>
      <c r="P14" s="4">
        <v>220.14</v>
      </c>
      <c r="Q14" s="4">
        <v>222.23</v>
      </c>
      <c r="R14" s="4">
        <v>224.31</v>
      </c>
      <c r="S14" s="4">
        <v>226.39</v>
      </c>
      <c r="T14" s="4">
        <v>342.71</v>
      </c>
      <c r="U14" s="4">
        <v>345.84</v>
      </c>
      <c r="V14" s="4">
        <v>348.96</v>
      </c>
      <c r="W14" s="4">
        <v>352.09</v>
      </c>
      <c r="X14" s="4">
        <v>355.21</v>
      </c>
      <c r="Y14" s="4">
        <v>358.34</v>
      </c>
      <c r="Z14" s="4">
        <v>361.52</v>
      </c>
      <c r="AA14" s="4">
        <v>364.7</v>
      </c>
      <c r="AB14" s="4">
        <v>367.89</v>
      </c>
      <c r="AC14" s="4">
        <v>371.07</v>
      </c>
      <c r="AD14" s="4">
        <v>374.26</v>
      </c>
      <c r="AE14" s="4">
        <v>377.45</v>
      </c>
      <c r="AF14" s="4">
        <v>377.45</v>
      </c>
      <c r="AG14" s="4">
        <v>377.45</v>
      </c>
      <c r="AH14" s="4">
        <v>377.45</v>
      </c>
      <c r="AI14" s="4">
        <v>377.45</v>
      </c>
      <c r="AJ14" s="4">
        <v>377.45</v>
      </c>
      <c r="AK14" s="4">
        <v>377.45</v>
      </c>
      <c r="AL14" s="4">
        <v>377.45</v>
      </c>
      <c r="AM14" s="4">
        <v>377.45</v>
      </c>
      <c r="AN14" s="4">
        <v>377.45</v>
      </c>
      <c r="AO14" s="4">
        <v>377.45</v>
      </c>
      <c r="AP14" s="4">
        <v>377.45</v>
      </c>
      <c r="AQ14" s="4">
        <v>377.45</v>
      </c>
      <c r="AR14" s="4">
        <v>377.45</v>
      </c>
      <c r="AS14" s="4">
        <v>377.45</v>
      </c>
      <c r="AT14" s="4">
        <v>377.45</v>
      </c>
      <c r="AU14" s="4">
        <v>377.45</v>
      </c>
      <c r="AV14" s="4">
        <v>377.45</v>
      </c>
      <c r="AW14" s="4">
        <v>377.45</v>
      </c>
    </row>
    <row r="15" spans="1:49" x14ac:dyDescent="0.2">
      <c r="A15" s="3" t="s">
        <v>14</v>
      </c>
      <c r="B15" s="4">
        <v>89.52</v>
      </c>
      <c r="C15" s="4">
        <v>96.7</v>
      </c>
      <c r="D15" s="4">
        <v>96.7</v>
      </c>
      <c r="E15" s="4">
        <v>98.36</v>
      </c>
      <c r="F15" s="4">
        <v>98.36</v>
      </c>
      <c r="G15" s="4">
        <v>100.56</v>
      </c>
      <c r="H15" s="4">
        <v>100.56</v>
      </c>
      <c r="I15" s="4">
        <v>104.98</v>
      </c>
      <c r="J15" s="4">
        <v>104.98</v>
      </c>
      <c r="K15" s="4">
        <v>218.79</v>
      </c>
      <c r="L15" s="4">
        <v>223.21</v>
      </c>
      <c r="M15" s="4">
        <v>230.94</v>
      </c>
      <c r="N15" s="4">
        <v>230.94</v>
      </c>
      <c r="O15" s="4">
        <v>238.67</v>
      </c>
      <c r="P15" s="4">
        <v>238.67</v>
      </c>
      <c r="Q15" s="4">
        <v>246.54</v>
      </c>
      <c r="R15" s="4">
        <v>246.54</v>
      </c>
      <c r="S15" s="4">
        <v>254.42</v>
      </c>
      <c r="T15" s="4">
        <v>381.63</v>
      </c>
      <c r="U15" s="4">
        <v>393.46</v>
      </c>
      <c r="V15" s="4">
        <v>393.46</v>
      </c>
      <c r="W15" s="4">
        <v>405.28</v>
      </c>
      <c r="X15" s="4">
        <v>405.28</v>
      </c>
      <c r="Y15" s="4">
        <v>417.1</v>
      </c>
      <c r="Z15" s="4">
        <v>417.1</v>
      </c>
      <c r="AA15" s="4">
        <v>428.93</v>
      </c>
      <c r="AB15" s="4">
        <v>428.93</v>
      </c>
      <c r="AC15" s="4">
        <v>440.75</v>
      </c>
      <c r="AD15" s="4">
        <v>440.75</v>
      </c>
      <c r="AE15" s="4">
        <v>452.57</v>
      </c>
      <c r="AF15" s="4">
        <v>452.57</v>
      </c>
      <c r="AG15" s="4">
        <v>452.57</v>
      </c>
      <c r="AH15" s="4">
        <v>452.57</v>
      </c>
      <c r="AI15" s="4">
        <v>452.57</v>
      </c>
      <c r="AJ15" s="4">
        <v>452.57</v>
      </c>
      <c r="AK15" s="4">
        <v>452.57</v>
      </c>
      <c r="AL15" s="4">
        <v>452.57</v>
      </c>
      <c r="AM15" s="4">
        <v>452.57</v>
      </c>
      <c r="AN15" s="4">
        <v>452.57</v>
      </c>
      <c r="AO15" s="4">
        <v>452.57</v>
      </c>
      <c r="AP15" s="4">
        <v>452.57</v>
      </c>
      <c r="AQ15" s="4">
        <v>452.57</v>
      </c>
      <c r="AR15" s="4">
        <v>452.57</v>
      </c>
      <c r="AS15" s="4">
        <v>452.57</v>
      </c>
      <c r="AT15" s="4">
        <v>452.57</v>
      </c>
      <c r="AU15" s="4">
        <v>452.57</v>
      </c>
      <c r="AV15" s="4">
        <v>452.57</v>
      </c>
      <c r="AW15" s="4">
        <v>452.57</v>
      </c>
    </row>
    <row r="16" spans="1:49" x14ac:dyDescent="0.2">
      <c r="A16" s="3" t="s">
        <v>15</v>
      </c>
      <c r="B16" s="4">
        <v>90.35</v>
      </c>
      <c r="C16" s="4">
        <v>97.53</v>
      </c>
      <c r="D16" s="4">
        <v>97.53</v>
      </c>
      <c r="E16" s="4">
        <v>99.18</v>
      </c>
      <c r="F16" s="4">
        <v>99.18</v>
      </c>
      <c r="G16" s="4">
        <v>101.39</v>
      </c>
      <c r="H16" s="4">
        <v>101.39</v>
      </c>
      <c r="I16" s="4">
        <v>105.81</v>
      </c>
      <c r="J16" s="4">
        <v>105.81</v>
      </c>
      <c r="K16" s="4">
        <v>220.45</v>
      </c>
      <c r="L16" s="4">
        <v>224.87</v>
      </c>
      <c r="M16" s="4">
        <v>232.59</v>
      </c>
      <c r="N16" s="4">
        <v>232.59</v>
      </c>
      <c r="O16" s="4">
        <v>240.35</v>
      </c>
      <c r="P16" s="4">
        <v>240.35</v>
      </c>
      <c r="Q16" s="4">
        <v>248.23</v>
      </c>
      <c r="R16" s="4">
        <v>248.23</v>
      </c>
      <c r="S16" s="4">
        <v>256.11</v>
      </c>
      <c r="T16" s="4">
        <v>384.17</v>
      </c>
      <c r="U16" s="4">
        <v>395.99</v>
      </c>
      <c r="V16" s="4">
        <v>395.99</v>
      </c>
      <c r="W16" s="4">
        <v>407.81</v>
      </c>
      <c r="X16" s="4">
        <v>407.81</v>
      </c>
      <c r="Y16" s="4">
        <v>419.64</v>
      </c>
      <c r="Z16" s="4">
        <v>419.64</v>
      </c>
      <c r="AA16" s="4">
        <v>431.46</v>
      </c>
      <c r="AB16" s="4">
        <v>431.46</v>
      </c>
      <c r="AC16" s="4">
        <v>443.28</v>
      </c>
      <c r="AD16" s="4">
        <v>443.28</v>
      </c>
      <c r="AE16" s="4">
        <v>443.28</v>
      </c>
      <c r="AF16" s="4">
        <v>443.28</v>
      </c>
      <c r="AG16" s="4">
        <v>443.28</v>
      </c>
      <c r="AH16" s="4">
        <v>443.28</v>
      </c>
      <c r="AI16" s="4">
        <v>443.28</v>
      </c>
      <c r="AJ16" s="4">
        <v>443.28</v>
      </c>
      <c r="AK16" s="4">
        <v>443.28</v>
      </c>
      <c r="AL16" s="4">
        <v>443.28</v>
      </c>
      <c r="AM16" s="4">
        <v>443.28</v>
      </c>
      <c r="AN16" s="4">
        <v>443.28</v>
      </c>
      <c r="AO16" s="4">
        <v>443.28</v>
      </c>
      <c r="AP16" s="4">
        <v>443.28</v>
      </c>
      <c r="AQ16" s="4">
        <v>443.28</v>
      </c>
      <c r="AR16" s="4">
        <v>443.28</v>
      </c>
      <c r="AS16" s="4">
        <v>443.28</v>
      </c>
      <c r="AT16" s="4">
        <v>443.28</v>
      </c>
      <c r="AU16" s="4">
        <v>443.28</v>
      </c>
      <c r="AV16" s="4">
        <v>443.28</v>
      </c>
      <c r="AW16" s="4">
        <v>443.28</v>
      </c>
    </row>
    <row r="17" spans="1:49" x14ac:dyDescent="0.2">
      <c r="A17" s="3" t="s">
        <v>16</v>
      </c>
      <c r="B17" s="4">
        <v>91.18</v>
      </c>
      <c r="C17" s="4">
        <v>98.35</v>
      </c>
      <c r="D17" s="4">
        <v>98.35</v>
      </c>
      <c r="E17" s="4">
        <v>100.01</v>
      </c>
      <c r="F17" s="4">
        <v>100.01</v>
      </c>
      <c r="G17" s="4">
        <v>102.22</v>
      </c>
      <c r="H17" s="4">
        <v>102.22</v>
      </c>
      <c r="I17" s="4">
        <v>106.64</v>
      </c>
      <c r="J17" s="4">
        <v>106.64</v>
      </c>
      <c r="K17" s="4">
        <v>222.11</v>
      </c>
      <c r="L17" s="4">
        <v>226.52</v>
      </c>
      <c r="M17" s="4">
        <v>234.25</v>
      </c>
      <c r="N17" s="4">
        <v>234.25</v>
      </c>
      <c r="O17" s="4">
        <v>242.04</v>
      </c>
      <c r="P17" s="4">
        <v>242.04</v>
      </c>
      <c r="Q17" s="4">
        <v>249.92</v>
      </c>
      <c r="R17" s="4">
        <v>249.92</v>
      </c>
      <c r="S17" s="4">
        <v>257.8</v>
      </c>
      <c r="T17" s="4">
        <v>386.7</v>
      </c>
      <c r="U17" s="4">
        <v>398.52</v>
      </c>
      <c r="V17" s="4">
        <v>398.52</v>
      </c>
      <c r="W17" s="4">
        <v>410.35</v>
      </c>
      <c r="X17" s="4">
        <v>410.35</v>
      </c>
      <c r="Y17" s="4">
        <v>422.17</v>
      </c>
      <c r="Z17" s="4">
        <v>422.17</v>
      </c>
      <c r="AA17" s="4">
        <v>433.99</v>
      </c>
      <c r="AB17" s="4">
        <v>433.99</v>
      </c>
      <c r="AC17" s="4">
        <v>445.82</v>
      </c>
      <c r="AD17" s="4">
        <v>445.82</v>
      </c>
      <c r="AE17" s="4">
        <v>457.64</v>
      </c>
      <c r="AF17" s="4">
        <v>457.64</v>
      </c>
      <c r="AG17" s="4">
        <v>457.64</v>
      </c>
      <c r="AH17" s="4">
        <v>457.64</v>
      </c>
      <c r="AI17" s="4">
        <v>457.64</v>
      </c>
      <c r="AJ17" s="4">
        <v>457.64</v>
      </c>
      <c r="AK17" s="4">
        <v>457.64</v>
      </c>
      <c r="AL17" s="4">
        <v>457.64</v>
      </c>
      <c r="AM17" s="4">
        <v>457.64</v>
      </c>
      <c r="AN17" s="4">
        <v>457.64</v>
      </c>
      <c r="AO17" s="4">
        <v>457.64</v>
      </c>
      <c r="AP17" s="4">
        <v>457.64</v>
      </c>
      <c r="AQ17" s="4">
        <v>457.64</v>
      </c>
      <c r="AR17" s="4">
        <v>457.64</v>
      </c>
      <c r="AS17" s="4">
        <v>457.64</v>
      </c>
      <c r="AT17" s="4">
        <v>457.64</v>
      </c>
      <c r="AU17" s="4">
        <v>457.64</v>
      </c>
      <c r="AV17" s="4">
        <v>457.64</v>
      </c>
      <c r="AW17" s="4">
        <v>457.64</v>
      </c>
    </row>
    <row r="18" spans="1:49" x14ac:dyDescent="0.2">
      <c r="A18" s="3" t="s">
        <v>17</v>
      </c>
      <c r="B18" s="4">
        <v>91.18</v>
      </c>
      <c r="C18" s="4">
        <v>98.08</v>
      </c>
      <c r="D18" s="4">
        <v>98.08</v>
      </c>
      <c r="E18" s="4">
        <v>99.74</v>
      </c>
      <c r="F18" s="4">
        <v>99.74</v>
      </c>
      <c r="G18" s="4">
        <v>101.39</v>
      </c>
      <c r="H18" s="4">
        <v>101.39</v>
      </c>
      <c r="I18" s="4">
        <v>103.05</v>
      </c>
      <c r="J18" s="4">
        <v>103.05</v>
      </c>
      <c r="K18" s="4">
        <v>209.41</v>
      </c>
      <c r="L18" s="4">
        <v>213.83</v>
      </c>
      <c r="M18" s="4">
        <v>218.24</v>
      </c>
      <c r="N18" s="4">
        <v>218.24</v>
      </c>
      <c r="O18" s="4">
        <v>222.66</v>
      </c>
      <c r="P18" s="4">
        <v>222.66</v>
      </c>
      <c r="Q18" s="4">
        <v>227.07</v>
      </c>
      <c r="R18" s="4">
        <v>227.07</v>
      </c>
      <c r="S18" s="4">
        <v>231.49</v>
      </c>
      <c r="T18" s="4">
        <v>347.24</v>
      </c>
      <c r="U18" s="4">
        <v>353.86</v>
      </c>
      <c r="V18" s="4">
        <v>353.86</v>
      </c>
      <c r="W18" s="4">
        <v>360.52</v>
      </c>
      <c r="X18" s="4">
        <v>360.52</v>
      </c>
      <c r="Y18" s="4">
        <v>367.27</v>
      </c>
      <c r="Z18" s="4">
        <v>367.27</v>
      </c>
      <c r="AA18" s="4">
        <v>374.03</v>
      </c>
      <c r="AB18" s="4">
        <v>374.03</v>
      </c>
      <c r="AC18" s="4">
        <v>380.79</v>
      </c>
      <c r="AD18" s="4">
        <v>380.79</v>
      </c>
      <c r="AE18" s="4">
        <v>387.54</v>
      </c>
      <c r="AF18" s="4">
        <v>387.54</v>
      </c>
      <c r="AG18" s="4">
        <v>394.3</v>
      </c>
      <c r="AH18" s="4">
        <v>394.3</v>
      </c>
      <c r="AI18" s="4">
        <v>394.3</v>
      </c>
      <c r="AJ18" s="4">
        <v>394.3</v>
      </c>
      <c r="AK18" s="4">
        <v>394.3</v>
      </c>
      <c r="AL18" s="4">
        <v>394.3</v>
      </c>
      <c r="AM18" s="4">
        <v>394.3</v>
      </c>
      <c r="AN18" s="4">
        <v>394.3</v>
      </c>
      <c r="AO18" s="4">
        <v>394.3</v>
      </c>
      <c r="AP18" s="4">
        <v>394.3</v>
      </c>
      <c r="AQ18" s="4">
        <v>394.3</v>
      </c>
      <c r="AR18" s="4">
        <v>394.3</v>
      </c>
      <c r="AS18" s="4">
        <v>394.3</v>
      </c>
      <c r="AT18" s="4">
        <v>394.3</v>
      </c>
      <c r="AU18" s="4">
        <v>394.3</v>
      </c>
      <c r="AV18" s="4">
        <v>394.3</v>
      </c>
      <c r="AW18" s="4">
        <v>394.3</v>
      </c>
    </row>
    <row r="19" spans="1:49" x14ac:dyDescent="0.2">
      <c r="A19" s="3" t="s">
        <v>18</v>
      </c>
      <c r="B19" s="4">
        <v>91.18</v>
      </c>
      <c r="C19" s="4">
        <v>98.08</v>
      </c>
      <c r="D19" s="4">
        <v>98.08</v>
      </c>
      <c r="E19" s="4">
        <v>99.74</v>
      </c>
      <c r="F19" s="4">
        <v>99.74</v>
      </c>
      <c r="G19" s="4">
        <v>101.39</v>
      </c>
      <c r="H19" s="4">
        <v>101.39</v>
      </c>
      <c r="I19" s="4">
        <v>114.64</v>
      </c>
      <c r="J19" s="4">
        <v>114.64</v>
      </c>
      <c r="K19" s="4">
        <v>232.6</v>
      </c>
      <c r="L19" s="4">
        <v>237.01</v>
      </c>
      <c r="M19" s="4">
        <v>241.47</v>
      </c>
      <c r="N19" s="4">
        <v>241.47</v>
      </c>
      <c r="O19" s="4">
        <v>245.98</v>
      </c>
      <c r="P19" s="4">
        <v>245.98</v>
      </c>
      <c r="Q19" s="4">
        <v>250.48</v>
      </c>
      <c r="R19" s="4">
        <v>250.48</v>
      </c>
      <c r="S19" s="4">
        <v>254.98</v>
      </c>
      <c r="T19" s="4">
        <v>382.48</v>
      </c>
      <c r="U19" s="4">
        <v>389.23</v>
      </c>
      <c r="V19" s="4">
        <v>389.23</v>
      </c>
      <c r="W19" s="4">
        <v>395.99</v>
      </c>
      <c r="X19" s="4">
        <v>395.99</v>
      </c>
      <c r="Y19" s="4">
        <v>402.74</v>
      </c>
      <c r="Z19" s="4">
        <v>402.74</v>
      </c>
      <c r="AA19" s="4">
        <v>409.5</v>
      </c>
      <c r="AB19" s="4">
        <v>409.5</v>
      </c>
      <c r="AC19" s="4">
        <v>416.25</v>
      </c>
      <c r="AD19" s="4">
        <v>416.25</v>
      </c>
      <c r="AE19" s="4">
        <v>423.01</v>
      </c>
      <c r="AF19" s="4">
        <v>423.01</v>
      </c>
      <c r="AG19" s="4">
        <v>429.76</v>
      </c>
      <c r="AH19" s="4">
        <v>429.76</v>
      </c>
      <c r="AI19" s="4">
        <v>429.76</v>
      </c>
      <c r="AJ19" s="4">
        <v>429.76</v>
      </c>
      <c r="AK19" s="4">
        <v>429.76</v>
      </c>
      <c r="AL19" s="4">
        <v>429.76</v>
      </c>
      <c r="AM19" s="4">
        <v>429.76</v>
      </c>
      <c r="AN19" s="4">
        <v>429.76</v>
      </c>
      <c r="AO19" s="4">
        <v>429.76</v>
      </c>
      <c r="AP19" s="4">
        <v>429.76</v>
      </c>
      <c r="AQ19" s="4">
        <v>429.76</v>
      </c>
      <c r="AR19" s="4">
        <v>429.76</v>
      </c>
      <c r="AS19" s="4">
        <v>429.76</v>
      </c>
      <c r="AT19" s="4">
        <v>429.76</v>
      </c>
      <c r="AU19" s="4">
        <v>429.76</v>
      </c>
      <c r="AV19" s="4">
        <v>429.76</v>
      </c>
      <c r="AW19" s="4">
        <v>429.76</v>
      </c>
    </row>
    <row r="20" spans="1:49" x14ac:dyDescent="0.2">
      <c r="A20" s="3" t="s">
        <v>20</v>
      </c>
      <c r="B20" s="4">
        <v>92.28</v>
      </c>
      <c r="C20" s="4">
        <v>99.46</v>
      </c>
      <c r="D20" s="4">
        <v>99.46</v>
      </c>
      <c r="E20" s="4">
        <v>101.12</v>
      </c>
      <c r="F20" s="4">
        <v>101.12</v>
      </c>
      <c r="G20" s="4">
        <v>103.32</v>
      </c>
      <c r="H20" s="4">
        <v>103.32</v>
      </c>
      <c r="I20" s="4">
        <v>107.74</v>
      </c>
      <c r="J20" s="4">
        <v>107.74</v>
      </c>
      <c r="K20" s="4">
        <v>224.31</v>
      </c>
      <c r="L20" s="4">
        <v>228.73</v>
      </c>
      <c r="M20" s="4">
        <v>236.46</v>
      </c>
      <c r="N20" s="4">
        <v>236.46</v>
      </c>
      <c r="O20" s="4">
        <v>244.29</v>
      </c>
      <c r="P20" s="4">
        <v>244.29</v>
      </c>
      <c r="Q20" s="4">
        <v>252.17</v>
      </c>
      <c r="R20" s="4">
        <v>252.17</v>
      </c>
      <c r="S20" s="4">
        <v>260.05</v>
      </c>
      <c r="T20" s="4">
        <v>390.08</v>
      </c>
      <c r="U20" s="4">
        <v>401.9</v>
      </c>
      <c r="V20" s="4">
        <v>401.9</v>
      </c>
      <c r="W20" s="4">
        <v>413.72</v>
      </c>
      <c r="X20" s="4">
        <v>413.72</v>
      </c>
      <c r="Y20" s="4">
        <v>425.55</v>
      </c>
      <c r="Z20" s="4">
        <v>425.55</v>
      </c>
      <c r="AA20" s="4">
        <v>437.37</v>
      </c>
      <c r="AB20" s="4">
        <v>437.37</v>
      </c>
      <c r="AC20" s="4">
        <v>449.19</v>
      </c>
      <c r="AD20" s="4">
        <v>449.19</v>
      </c>
      <c r="AE20" s="4">
        <v>461.02</v>
      </c>
      <c r="AF20" s="4">
        <v>461.02</v>
      </c>
      <c r="AG20" s="4">
        <v>461.02</v>
      </c>
      <c r="AH20" s="4">
        <v>461.02</v>
      </c>
      <c r="AI20" s="4">
        <v>461.02</v>
      </c>
      <c r="AJ20" s="4">
        <v>461.02</v>
      </c>
      <c r="AK20" s="4">
        <v>461.02</v>
      </c>
      <c r="AL20" s="4">
        <v>461.02</v>
      </c>
      <c r="AM20" s="4">
        <v>461.02</v>
      </c>
      <c r="AN20" s="4">
        <v>461.02</v>
      </c>
      <c r="AO20" s="4">
        <v>461.02</v>
      </c>
      <c r="AP20" s="4">
        <v>461.02</v>
      </c>
      <c r="AQ20" s="4">
        <v>461.02</v>
      </c>
      <c r="AR20" s="4">
        <v>461.02</v>
      </c>
      <c r="AS20" s="4">
        <v>461.02</v>
      </c>
      <c r="AT20" s="4">
        <v>461.02</v>
      </c>
      <c r="AU20" s="4">
        <v>461.02</v>
      </c>
      <c r="AV20" s="4">
        <v>461.02</v>
      </c>
      <c r="AW20" s="4">
        <v>461.02</v>
      </c>
    </row>
    <row r="21" spans="1:49" x14ac:dyDescent="0.2">
      <c r="A21" s="3" t="s">
        <v>21</v>
      </c>
      <c r="B21" s="4">
        <v>94.49</v>
      </c>
      <c r="C21" s="4">
        <v>101.67</v>
      </c>
      <c r="D21" s="4">
        <v>101.67</v>
      </c>
      <c r="E21" s="4">
        <v>103.32</v>
      </c>
      <c r="F21" s="4">
        <v>103.32</v>
      </c>
      <c r="G21" s="4">
        <v>105.53</v>
      </c>
      <c r="H21" s="4">
        <v>105.53</v>
      </c>
      <c r="I21" s="4">
        <v>109.95</v>
      </c>
      <c r="J21" s="4">
        <v>109.95</v>
      </c>
      <c r="K21" s="4">
        <v>228.73</v>
      </c>
      <c r="L21" s="4">
        <v>233.15</v>
      </c>
      <c r="M21" s="4">
        <v>240.91</v>
      </c>
      <c r="N21" s="4">
        <v>240.91</v>
      </c>
      <c r="O21" s="4">
        <v>248.79</v>
      </c>
      <c r="P21" s="4">
        <v>248.79</v>
      </c>
      <c r="Q21" s="4">
        <v>256.67</v>
      </c>
      <c r="R21" s="4">
        <v>256.67</v>
      </c>
      <c r="S21" s="4">
        <v>264.56</v>
      </c>
      <c r="T21" s="4">
        <v>396.83</v>
      </c>
      <c r="U21" s="4">
        <v>408.66</v>
      </c>
      <c r="V21" s="4">
        <v>408.66</v>
      </c>
      <c r="W21" s="4">
        <v>420.48</v>
      </c>
      <c r="X21" s="4">
        <v>420.48</v>
      </c>
      <c r="Y21" s="4">
        <v>432.3</v>
      </c>
      <c r="Z21" s="4">
        <v>432.3</v>
      </c>
      <c r="AA21" s="4">
        <v>444.13</v>
      </c>
      <c r="AB21" s="4">
        <v>444.13</v>
      </c>
      <c r="AC21" s="4">
        <v>455.95</v>
      </c>
      <c r="AD21" s="4">
        <v>455.95</v>
      </c>
      <c r="AE21" s="4">
        <v>467.77</v>
      </c>
      <c r="AF21" s="4">
        <v>467.77</v>
      </c>
      <c r="AG21" s="4">
        <v>467.77</v>
      </c>
      <c r="AH21" s="4">
        <v>467.77</v>
      </c>
      <c r="AI21" s="4">
        <v>467.77</v>
      </c>
      <c r="AJ21" s="4">
        <v>467.77</v>
      </c>
      <c r="AK21" s="4">
        <v>467.77</v>
      </c>
      <c r="AL21" s="4">
        <v>467.77</v>
      </c>
      <c r="AM21" s="4">
        <v>467.77</v>
      </c>
      <c r="AN21" s="4">
        <v>467.77</v>
      </c>
      <c r="AO21" s="4">
        <v>467.77</v>
      </c>
      <c r="AP21" s="4">
        <v>467.77</v>
      </c>
      <c r="AQ21" s="4">
        <v>467.77</v>
      </c>
      <c r="AR21" s="4">
        <v>467.77</v>
      </c>
      <c r="AS21" s="4">
        <v>467.77</v>
      </c>
      <c r="AT21" s="4">
        <v>467.77</v>
      </c>
      <c r="AU21" s="4">
        <v>467.77</v>
      </c>
      <c r="AV21" s="4">
        <v>467.77</v>
      </c>
      <c r="AW21" s="4">
        <v>467.77</v>
      </c>
    </row>
    <row r="22" spans="1:49" x14ac:dyDescent="0.2">
      <c r="A22" s="3" t="s">
        <v>19</v>
      </c>
      <c r="B22" s="4">
        <v>94.49</v>
      </c>
      <c r="C22" s="4">
        <v>101.67</v>
      </c>
      <c r="D22" s="4">
        <v>101.67</v>
      </c>
      <c r="E22" s="4">
        <v>103.32</v>
      </c>
      <c r="F22" s="4">
        <v>103.32</v>
      </c>
      <c r="G22" s="4">
        <v>105.53</v>
      </c>
      <c r="H22" s="4">
        <v>105.53</v>
      </c>
      <c r="I22" s="4">
        <v>119.8</v>
      </c>
      <c r="J22" s="4">
        <v>119.8</v>
      </c>
      <c r="K22" s="4">
        <v>246.35</v>
      </c>
      <c r="L22" s="4">
        <v>250.86</v>
      </c>
      <c r="M22" s="4">
        <v>257.61</v>
      </c>
      <c r="N22" s="4">
        <v>257.61</v>
      </c>
      <c r="O22" s="4">
        <v>264.37</v>
      </c>
      <c r="P22" s="4">
        <v>264.37</v>
      </c>
      <c r="Q22" s="4">
        <v>271.12</v>
      </c>
      <c r="R22" s="4">
        <v>271.12</v>
      </c>
      <c r="S22" s="4">
        <v>277.88</v>
      </c>
      <c r="T22" s="4">
        <v>416.82</v>
      </c>
      <c r="U22" s="4">
        <v>426.95</v>
      </c>
      <c r="V22" s="4">
        <v>426.95</v>
      </c>
      <c r="W22" s="4">
        <v>437.08</v>
      </c>
      <c r="X22" s="4">
        <v>437.08</v>
      </c>
      <c r="Y22" s="4">
        <v>447.22</v>
      </c>
      <c r="Z22" s="4">
        <v>447.22</v>
      </c>
      <c r="AA22" s="4">
        <v>457.35</v>
      </c>
      <c r="AB22" s="4">
        <v>457.35</v>
      </c>
      <c r="AC22" s="4">
        <v>467.49</v>
      </c>
      <c r="AD22" s="4">
        <v>467.49</v>
      </c>
      <c r="AE22" s="4">
        <v>467.49</v>
      </c>
      <c r="AF22" s="4">
        <v>467.49</v>
      </c>
      <c r="AG22" s="4">
        <v>467.49</v>
      </c>
      <c r="AH22" s="4">
        <v>467.49</v>
      </c>
      <c r="AI22" s="4">
        <v>467.49</v>
      </c>
      <c r="AJ22" s="4">
        <v>467.49</v>
      </c>
      <c r="AK22" s="4">
        <v>467.49</v>
      </c>
      <c r="AL22" s="4">
        <v>467.49</v>
      </c>
      <c r="AM22" s="4">
        <v>467.49</v>
      </c>
      <c r="AN22" s="4">
        <v>467.49</v>
      </c>
      <c r="AO22" s="4">
        <v>467.49</v>
      </c>
      <c r="AP22" s="4">
        <v>467.49</v>
      </c>
      <c r="AQ22" s="4">
        <v>467.49</v>
      </c>
      <c r="AR22" s="4">
        <v>467.49</v>
      </c>
      <c r="AS22" s="4">
        <v>467.49</v>
      </c>
      <c r="AT22" s="4">
        <v>467.49</v>
      </c>
      <c r="AU22" s="4">
        <v>467.49</v>
      </c>
      <c r="AV22" s="4">
        <v>467.49</v>
      </c>
      <c r="AW22" s="4">
        <v>467.49</v>
      </c>
    </row>
    <row r="23" spans="1:49" x14ac:dyDescent="0.2">
      <c r="A23" s="3" t="s">
        <v>22</v>
      </c>
      <c r="B23" s="4">
        <v>95.04</v>
      </c>
      <c r="C23" s="4">
        <v>101.94</v>
      </c>
      <c r="D23" s="4">
        <v>101.94</v>
      </c>
      <c r="E23" s="4">
        <v>103.6</v>
      </c>
      <c r="F23" s="4">
        <v>103.6</v>
      </c>
      <c r="G23" s="4">
        <v>105.26</v>
      </c>
      <c r="H23" s="4">
        <v>105.26</v>
      </c>
      <c r="I23" s="4">
        <v>106.91</v>
      </c>
      <c r="J23" s="4">
        <v>106.91</v>
      </c>
      <c r="K23" s="4">
        <v>217.14</v>
      </c>
      <c r="L23" s="4">
        <v>221.55</v>
      </c>
      <c r="M23" s="4">
        <v>225.97</v>
      </c>
      <c r="N23" s="4">
        <v>225.97</v>
      </c>
      <c r="O23" s="4">
        <v>230.39</v>
      </c>
      <c r="P23" s="4">
        <v>230.39</v>
      </c>
      <c r="Q23" s="4">
        <v>234.8</v>
      </c>
      <c r="R23" s="4">
        <v>234.8</v>
      </c>
      <c r="S23" s="4">
        <v>239.22</v>
      </c>
      <c r="T23" s="4">
        <v>358.83</v>
      </c>
      <c r="U23" s="4">
        <v>365.59</v>
      </c>
      <c r="V23" s="4">
        <v>365.59</v>
      </c>
      <c r="W23" s="4">
        <v>372.34</v>
      </c>
      <c r="X23" s="4">
        <v>372.34</v>
      </c>
      <c r="Y23" s="4">
        <v>379.1</v>
      </c>
      <c r="Z23" s="4">
        <v>379.1</v>
      </c>
      <c r="AA23" s="4">
        <v>385.85</v>
      </c>
      <c r="AB23" s="4">
        <v>385.85</v>
      </c>
      <c r="AC23" s="4">
        <v>392.61</v>
      </c>
      <c r="AD23" s="4">
        <v>392.61</v>
      </c>
      <c r="AE23" s="4">
        <v>399.36</v>
      </c>
      <c r="AF23" s="4">
        <v>399.36</v>
      </c>
      <c r="AG23" s="4">
        <v>406.12</v>
      </c>
      <c r="AH23" s="4">
        <v>406.12</v>
      </c>
      <c r="AI23" s="4">
        <v>406.12</v>
      </c>
      <c r="AJ23" s="4">
        <v>406.12</v>
      </c>
      <c r="AK23" s="4">
        <v>406.12</v>
      </c>
      <c r="AL23" s="4">
        <v>406.12</v>
      </c>
      <c r="AM23" s="4">
        <v>406.12</v>
      </c>
      <c r="AN23" s="4">
        <v>406.12</v>
      </c>
      <c r="AO23" s="4">
        <v>406.12</v>
      </c>
      <c r="AP23" s="4">
        <v>406.12</v>
      </c>
      <c r="AQ23" s="4">
        <v>406.12</v>
      </c>
      <c r="AR23" s="4">
        <v>406.12</v>
      </c>
      <c r="AS23" s="4">
        <v>406.12</v>
      </c>
      <c r="AT23" s="4">
        <v>406.12</v>
      </c>
      <c r="AU23" s="4">
        <v>406.12</v>
      </c>
      <c r="AV23" s="4">
        <v>406.12</v>
      </c>
      <c r="AW23" s="4">
        <v>406.12</v>
      </c>
    </row>
    <row r="24" spans="1:49" x14ac:dyDescent="0.2">
      <c r="A24" s="3" t="s">
        <v>23</v>
      </c>
      <c r="B24" s="4">
        <v>97.11</v>
      </c>
      <c r="C24" s="4">
        <v>103.5</v>
      </c>
      <c r="D24" s="4">
        <v>103.97</v>
      </c>
      <c r="E24" s="4">
        <v>104.45</v>
      </c>
      <c r="F24" s="4">
        <v>104.93</v>
      </c>
      <c r="G24" s="4">
        <v>105.4</v>
      </c>
      <c r="H24" s="4">
        <v>105.88</v>
      </c>
      <c r="I24" s="4">
        <v>106.36</v>
      </c>
      <c r="J24" s="4">
        <v>106.84</v>
      </c>
      <c r="K24" s="4">
        <v>214.63</v>
      </c>
      <c r="L24" s="4">
        <v>220.29</v>
      </c>
      <c r="M24" s="4">
        <v>221.25</v>
      </c>
      <c r="N24" s="4">
        <v>222.2</v>
      </c>
      <c r="O24" s="4">
        <v>223.16</v>
      </c>
      <c r="P24" s="4">
        <v>224.11</v>
      </c>
      <c r="Q24" s="4">
        <v>225.07</v>
      </c>
      <c r="R24" s="4">
        <v>226.02</v>
      </c>
      <c r="S24" s="4">
        <v>226.98</v>
      </c>
      <c r="T24" s="4">
        <v>341.9</v>
      </c>
      <c r="U24" s="4">
        <v>343.33</v>
      </c>
      <c r="V24" s="4">
        <v>344.76</v>
      </c>
      <c r="W24" s="4">
        <v>346.2</v>
      </c>
      <c r="X24" s="4">
        <v>347.63</v>
      </c>
      <c r="Y24" s="4">
        <v>349.06</v>
      </c>
      <c r="Z24" s="4">
        <v>350.49</v>
      </c>
      <c r="AA24" s="4">
        <v>351.92</v>
      </c>
      <c r="AB24" s="4">
        <v>353.36</v>
      </c>
      <c r="AC24" s="4">
        <v>354.79</v>
      </c>
      <c r="AD24" s="4">
        <v>354.79</v>
      </c>
      <c r="AE24" s="4">
        <v>354.79</v>
      </c>
      <c r="AF24" s="4">
        <v>354.79</v>
      </c>
      <c r="AG24" s="4">
        <v>354.79</v>
      </c>
      <c r="AH24" s="4">
        <v>354.79</v>
      </c>
      <c r="AI24" s="4">
        <v>354.79</v>
      </c>
      <c r="AJ24" s="4">
        <v>354.79</v>
      </c>
      <c r="AK24" s="4">
        <v>354.79</v>
      </c>
      <c r="AL24" s="4">
        <v>354.79</v>
      </c>
      <c r="AM24" s="4">
        <v>354.79</v>
      </c>
      <c r="AN24" s="4">
        <v>354.79</v>
      </c>
      <c r="AO24" s="4">
        <v>354.79</v>
      </c>
      <c r="AP24" s="4">
        <v>354.79</v>
      </c>
      <c r="AQ24" s="4">
        <v>354.79</v>
      </c>
      <c r="AR24" s="4">
        <v>354.79</v>
      </c>
      <c r="AS24" s="4">
        <v>354.79</v>
      </c>
      <c r="AT24" s="4">
        <v>354.79</v>
      </c>
      <c r="AU24" s="4">
        <v>354.79</v>
      </c>
      <c r="AV24" s="4">
        <v>354.79</v>
      </c>
      <c r="AW24" s="4">
        <v>354.79</v>
      </c>
    </row>
    <row r="25" spans="1:49" x14ac:dyDescent="0.2">
      <c r="A25" s="3" t="s">
        <v>24</v>
      </c>
      <c r="B25" s="4">
        <v>97.25</v>
      </c>
      <c r="C25" s="4">
        <v>104.43</v>
      </c>
      <c r="D25" s="4">
        <v>104.43</v>
      </c>
      <c r="E25" s="4">
        <v>106.08</v>
      </c>
      <c r="F25" s="4">
        <v>106.08</v>
      </c>
      <c r="G25" s="4">
        <v>108.29</v>
      </c>
      <c r="H25" s="4">
        <v>108.29</v>
      </c>
      <c r="I25" s="4">
        <v>112.71</v>
      </c>
      <c r="J25" s="4">
        <v>112.71</v>
      </c>
      <c r="K25" s="4">
        <v>234.25</v>
      </c>
      <c r="L25" s="4">
        <v>238.67</v>
      </c>
      <c r="M25" s="4">
        <v>246.54</v>
      </c>
      <c r="N25" s="4">
        <v>246.54</v>
      </c>
      <c r="O25" s="4">
        <v>254.42</v>
      </c>
      <c r="P25" s="4">
        <v>254.42</v>
      </c>
      <c r="Q25" s="4">
        <v>262.3</v>
      </c>
      <c r="R25" s="4">
        <v>262.3</v>
      </c>
      <c r="S25" s="4">
        <v>270.19</v>
      </c>
      <c r="T25" s="4">
        <v>405.28</v>
      </c>
      <c r="U25" s="4">
        <v>417.1</v>
      </c>
      <c r="V25" s="4">
        <v>417.1</v>
      </c>
      <c r="W25" s="4">
        <v>428.92</v>
      </c>
      <c r="X25" s="4">
        <v>428.92</v>
      </c>
      <c r="Y25" s="4">
        <v>440.75</v>
      </c>
      <c r="Z25" s="4">
        <v>440.75</v>
      </c>
      <c r="AA25" s="4">
        <v>452.57</v>
      </c>
      <c r="AB25" s="4">
        <v>452.57</v>
      </c>
      <c r="AC25" s="4">
        <v>464.4</v>
      </c>
      <c r="AD25" s="4">
        <v>464.4</v>
      </c>
      <c r="AE25" s="4">
        <v>476.22</v>
      </c>
      <c r="AF25" s="4">
        <v>476.22</v>
      </c>
      <c r="AG25" s="4">
        <v>476.22</v>
      </c>
      <c r="AH25" s="4">
        <v>476.22</v>
      </c>
      <c r="AI25" s="4">
        <v>476.22</v>
      </c>
      <c r="AJ25" s="4">
        <v>476.22</v>
      </c>
      <c r="AK25" s="4">
        <v>476.22</v>
      </c>
      <c r="AL25" s="4">
        <v>476.22</v>
      </c>
      <c r="AM25" s="4">
        <v>476.22</v>
      </c>
      <c r="AN25" s="4">
        <v>476.22</v>
      </c>
      <c r="AO25" s="4">
        <v>476.22</v>
      </c>
      <c r="AP25" s="4">
        <v>476.22</v>
      </c>
      <c r="AQ25" s="4">
        <v>476.22</v>
      </c>
      <c r="AR25" s="4">
        <v>476.22</v>
      </c>
      <c r="AS25" s="4">
        <v>476.22</v>
      </c>
      <c r="AT25" s="4">
        <v>476.22</v>
      </c>
      <c r="AU25" s="4">
        <v>476.22</v>
      </c>
      <c r="AV25" s="4">
        <v>476.22</v>
      </c>
      <c r="AW25" s="4">
        <v>476.22</v>
      </c>
    </row>
    <row r="26" spans="1:49" x14ac:dyDescent="0.2">
      <c r="A26" s="3" t="s">
        <v>25</v>
      </c>
      <c r="B26" s="4">
        <v>98.91</v>
      </c>
      <c r="C26" s="4">
        <v>105.81</v>
      </c>
      <c r="D26" s="4">
        <v>105.81</v>
      </c>
      <c r="E26" s="4">
        <v>107.46</v>
      </c>
      <c r="F26" s="4">
        <v>107.46</v>
      </c>
      <c r="G26" s="4">
        <v>109.12</v>
      </c>
      <c r="H26" s="4">
        <v>109.12</v>
      </c>
      <c r="I26" s="4">
        <v>110.78</v>
      </c>
      <c r="J26" s="4">
        <v>110.78</v>
      </c>
      <c r="K26" s="4">
        <v>224.87</v>
      </c>
      <c r="L26" s="4">
        <v>229.28</v>
      </c>
      <c r="M26" s="4">
        <v>233.7</v>
      </c>
      <c r="N26" s="4">
        <v>233.7</v>
      </c>
      <c r="O26" s="4">
        <v>238.12</v>
      </c>
      <c r="P26" s="4">
        <v>238.12</v>
      </c>
      <c r="Q26" s="4">
        <v>242.6</v>
      </c>
      <c r="R26" s="4">
        <v>242.6</v>
      </c>
      <c r="S26" s="4">
        <v>247.1</v>
      </c>
      <c r="T26" s="4">
        <v>370.65</v>
      </c>
      <c r="U26" s="4">
        <v>377.41</v>
      </c>
      <c r="V26" s="4">
        <v>377.41</v>
      </c>
      <c r="W26" s="4">
        <v>384.16</v>
      </c>
      <c r="X26" s="4">
        <v>384.16</v>
      </c>
      <c r="Y26" s="4">
        <v>390.92</v>
      </c>
      <c r="Z26" s="4">
        <v>390.92</v>
      </c>
      <c r="AA26" s="4">
        <v>397.67</v>
      </c>
      <c r="AB26" s="4">
        <v>397.67</v>
      </c>
      <c r="AC26" s="4">
        <v>404.43</v>
      </c>
      <c r="AD26" s="4">
        <v>404.43</v>
      </c>
      <c r="AE26" s="4">
        <v>411.19</v>
      </c>
      <c r="AF26" s="4">
        <v>411.19</v>
      </c>
      <c r="AG26" s="4">
        <v>417.94</v>
      </c>
      <c r="AH26" s="4">
        <v>417.94</v>
      </c>
      <c r="AI26" s="4">
        <v>417.94</v>
      </c>
      <c r="AJ26" s="4">
        <v>417.94</v>
      </c>
      <c r="AK26" s="4">
        <v>417.94</v>
      </c>
      <c r="AL26" s="4">
        <v>417.94</v>
      </c>
      <c r="AM26" s="4">
        <v>417.94</v>
      </c>
      <c r="AN26" s="4">
        <v>417.94</v>
      </c>
      <c r="AO26" s="4">
        <v>417.94</v>
      </c>
      <c r="AP26" s="4">
        <v>417.94</v>
      </c>
      <c r="AQ26" s="4">
        <v>417.94</v>
      </c>
      <c r="AR26" s="4">
        <v>417.94</v>
      </c>
      <c r="AS26" s="4">
        <v>417.94</v>
      </c>
      <c r="AT26" s="4">
        <v>417.94</v>
      </c>
      <c r="AU26" s="4">
        <v>417.94</v>
      </c>
      <c r="AV26" s="4">
        <v>417.94</v>
      </c>
      <c r="AW26" s="4">
        <v>417.94</v>
      </c>
    </row>
    <row r="27" spans="1:49" x14ac:dyDescent="0.2">
      <c r="A27" s="3" t="s">
        <v>26</v>
      </c>
      <c r="B27" s="4">
        <v>85.22</v>
      </c>
      <c r="C27" s="4">
        <v>92.4</v>
      </c>
      <c r="D27" s="4">
        <v>93.2</v>
      </c>
      <c r="E27" s="4">
        <v>94</v>
      </c>
      <c r="F27" s="4">
        <v>94.8</v>
      </c>
      <c r="G27" s="4">
        <v>95.6</v>
      </c>
      <c r="H27" s="4">
        <v>97.53</v>
      </c>
      <c r="I27" s="4">
        <v>99.46</v>
      </c>
      <c r="J27" s="4">
        <v>101.39</v>
      </c>
      <c r="K27" s="4">
        <v>206.65</v>
      </c>
      <c r="L27" s="4">
        <v>214.93</v>
      </c>
      <c r="M27" s="4">
        <v>218.8</v>
      </c>
      <c r="N27" s="4">
        <v>222.66</v>
      </c>
      <c r="O27" s="4">
        <v>226.53</v>
      </c>
      <c r="P27" s="4">
        <v>230.39</v>
      </c>
      <c r="Q27" s="4">
        <v>234.25</v>
      </c>
      <c r="R27" s="4">
        <v>238.12</v>
      </c>
      <c r="S27" s="4">
        <v>242.04</v>
      </c>
      <c r="T27" s="4">
        <v>368.97</v>
      </c>
      <c r="U27" s="4">
        <v>374.87</v>
      </c>
      <c r="V27" s="4">
        <v>380.79</v>
      </c>
      <c r="W27" s="4">
        <v>386.7</v>
      </c>
      <c r="X27" s="4">
        <v>392.61</v>
      </c>
      <c r="Y27" s="4">
        <v>398.52</v>
      </c>
      <c r="Z27" s="4">
        <v>404.43</v>
      </c>
      <c r="AA27" s="4">
        <v>410.34</v>
      </c>
      <c r="AB27" s="4">
        <v>416.25</v>
      </c>
      <c r="AC27" s="4">
        <v>422.16</v>
      </c>
      <c r="AD27" s="4">
        <v>428.07</v>
      </c>
      <c r="AE27" s="4">
        <v>433.98</v>
      </c>
      <c r="AF27" s="4">
        <v>433.98</v>
      </c>
      <c r="AG27" s="4">
        <v>433.98</v>
      </c>
      <c r="AH27" s="4">
        <v>433.98</v>
      </c>
      <c r="AI27" s="4">
        <v>433.98</v>
      </c>
      <c r="AJ27" s="4">
        <v>433.98</v>
      </c>
      <c r="AK27" s="4">
        <v>433.98</v>
      </c>
      <c r="AL27" s="4">
        <v>433.98</v>
      </c>
      <c r="AM27" s="4">
        <v>433.98</v>
      </c>
      <c r="AN27" s="4">
        <v>433.98</v>
      </c>
      <c r="AO27" s="4">
        <v>433.98</v>
      </c>
      <c r="AP27" s="4">
        <v>433.98</v>
      </c>
      <c r="AQ27" s="4">
        <v>433.98</v>
      </c>
      <c r="AR27" s="4">
        <v>433.98</v>
      </c>
      <c r="AS27" s="4">
        <v>433.98</v>
      </c>
      <c r="AT27" s="4">
        <v>433.98</v>
      </c>
      <c r="AU27" s="4">
        <v>433.98</v>
      </c>
      <c r="AV27" s="4">
        <v>433.98</v>
      </c>
      <c r="AW27" s="4">
        <v>433.98</v>
      </c>
    </row>
    <row r="28" spans="1:49" x14ac:dyDescent="0.2">
      <c r="A28" s="3" t="s">
        <v>27</v>
      </c>
      <c r="B28" s="4">
        <v>100.01</v>
      </c>
      <c r="C28" s="4">
        <v>107.19</v>
      </c>
      <c r="D28" s="4">
        <v>107.19</v>
      </c>
      <c r="E28" s="4">
        <v>108.84</v>
      </c>
      <c r="F28" s="4">
        <v>108.84</v>
      </c>
      <c r="G28" s="4">
        <v>111.05</v>
      </c>
      <c r="H28" s="4">
        <v>111.05</v>
      </c>
      <c r="I28" s="4">
        <v>115.47</v>
      </c>
      <c r="J28" s="4">
        <v>115.47</v>
      </c>
      <c r="K28" s="4">
        <v>239.78</v>
      </c>
      <c r="L28" s="4">
        <v>244.29</v>
      </c>
      <c r="M28" s="4">
        <v>252.17</v>
      </c>
      <c r="N28" s="4">
        <v>252.17</v>
      </c>
      <c r="O28" s="4">
        <v>260.05</v>
      </c>
      <c r="P28" s="4">
        <v>260.05</v>
      </c>
      <c r="Q28" s="4">
        <v>267.93</v>
      </c>
      <c r="R28" s="4">
        <v>267.93</v>
      </c>
      <c r="S28" s="4">
        <v>275.82</v>
      </c>
      <c r="T28" s="4">
        <v>413.72</v>
      </c>
      <c r="U28" s="4">
        <v>425.55</v>
      </c>
      <c r="V28" s="4">
        <v>425.55</v>
      </c>
      <c r="W28" s="4">
        <v>437.37</v>
      </c>
      <c r="X28" s="4">
        <v>437.37</v>
      </c>
      <c r="Y28" s="4">
        <v>449.19</v>
      </c>
      <c r="Z28" s="4">
        <v>449.19</v>
      </c>
      <c r="AA28" s="4">
        <v>461.02</v>
      </c>
      <c r="AB28" s="4">
        <v>461.02</v>
      </c>
      <c r="AC28" s="4">
        <v>472.84</v>
      </c>
      <c r="AD28" s="4">
        <v>472.84</v>
      </c>
      <c r="AE28" s="4">
        <v>484.66</v>
      </c>
      <c r="AF28" s="4">
        <v>484.66</v>
      </c>
      <c r="AG28" s="4">
        <v>484.66</v>
      </c>
      <c r="AH28" s="4">
        <v>484.66</v>
      </c>
      <c r="AI28" s="4">
        <v>484.66</v>
      </c>
      <c r="AJ28" s="4">
        <v>484.66</v>
      </c>
      <c r="AK28" s="4">
        <v>484.66</v>
      </c>
      <c r="AL28" s="4">
        <v>484.66</v>
      </c>
      <c r="AM28" s="4">
        <v>484.66</v>
      </c>
      <c r="AN28" s="4">
        <v>484.66</v>
      </c>
      <c r="AO28" s="4">
        <v>484.66</v>
      </c>
      <c r="AP28" s="4">
        <v>484.66</v>
      </c>
      <c r="AQ28" s="4">
        <v>484.66</v>
      </c>
      <c r="AR28" s="4">
        <v>484.66</v>
      </c>
      <c r="AS28" s="4">
        <v>484.66</v>
      </c>
      <c r="AT28" s="4">
        <v>484.66</v>
      </c>
      <c r="AU28" s="4">
        <v>484.66</v>
      </c>
      <c r="AV28" s="4">
        <v>484.66</v>
      </c>
      <c r="AW28" s="4">
        <v>484.66</v>
      </c>
    </row>
    <row r="29" spans="1:49" x14ac:dyDescent="0.2">
      <c r="A29" s="3" t="s">
        <v>28</v>
      </c>
      <c r="B29" s="4">
        <v>100.66</v>
      </c>
      <c r="C29" s="4">
        <v>107.56</v>
      </c>
      <c r="D29" s="4">
        <v>107.56</v>
      </c>
      <c r="E29" s="4">
        <v>109.21</v>
      </c>
      <c r="F29" s="4">
        <v>109.21</v>
      </c>
      <c r="G29" s="4">
        <v>110.87</v>
      </c>
      <c r="H29" s="4">
        <v>110.87</v>
      </c>
      <c r="I29" s="4">
        <v>112.53</v>
      </c>
      <c r="J29" s="4">
        <v>112.53</v>
      </c>
      <c r="K29" s="4">
        <v>228.36</v>
      </c>
      <c r="L29" s="4">
        <v>232.78</v>
      </c>
      <c r="M29" s="4">
        <v>237.2</v>
      </c>
      <c r="N29" s="4">
        <v>237.2</v>
      </c>
      <c r="O29" s="4">
        <v>241.66</v>
      </c>
      <c r="P29" s="4">
        <v>241.66</v>
      </c>
      <c r="Q29" s="4">
        <v>246.16</v>
      </c>
      <c r="R29" s="4">
        <v>246.16</v>
      </c>
      <c r="S29" s="4">
        <v>250.67</v>
      </c>
      <c r="T29" s="4">
        <v>376</v>
      </c>
      <c r="U29" s="4">
        <v>382.76</v>
      </c>
      <c r="V29" s="4">
        <v>382.76</v>
      </c>
      <c r="W29" s="4">
        <v>389.51</v>
      </c>
      <c r="X29" s="4">
        <v>389.51</v>
      </c>
      <c r="Y29" s="4">
        <v>396.27</v>
      </c>
      <c r="Z29" s="4">
        <v>396.27</v>
      </c>
      <c r="AA29" s="4">
        <v>403.02</v>
      </c>
      <c r="AB29" s="4">
        <v>403.02</v>
      </c>
      <c r="AC29" s="4">
        <v>409.78</v>
      </c>
      <c r="AD29" s="4">
        <v>409.78</v>
      </c>
      <c r="AE29" s="4">
        <v>416.53</v>
      </c>
      <c r="AF29" s="4">
        <v>416.53</v>
      </c>
      <c r="AG29" s="4">
        <v>423.29</v>
      </c>
      <c r="AH29" s="4">
        <v>423.29</v>
      </c>
      <c r="AI29" s="4">
        <v>423.29</v>
      </c>
      <c r="AJ29" s="4">
        <v>423.29</v>
      </c>
      <c r="AK29" s="4">
        <v>423.29</v>
      </c>
      <c r="AL29" s="4">
        <v>423.29</v>
      </c>
      <c r="AM29" s="4">
        <v>423.29</v>
      </c>
      <c r="AN29" s="4">
        <v>423.29</v>
      </c>
      <c r="AO29" s="4">
        <v>423.29</v>
      </c>
      <c r="AP29" s="4">
        <v>423.29</v>
      </c>
      <c r="AQ29" s="4">
        <v>423.29</v>
      </c>
      <c r="AR29" s="4">
        <v>423.29</v>
      </c>
      <c r="AS29" s="4">
        <v>423.29</v>
      </c>
      <c r="AT29" s="4">
        <v>423.29</v>
      </c>
      <c r="AU29" s="4">
        <v>423.29</v>
      </c>
      <c r="AV29" s="4">
        <v>423.29</v>
      </c>
      <c r="AW29" s="4">
        <v>423.29</v>
      </c>
    </row>
    <row r="30" spans="1:49" x14ac:dyDescent="0.2">
      <c r="A30" s="3" t="s">
        <v>29</v>
      </c>
      <c r="B30" s="4">
        <v>102.4</v>
      </c>
      <c r="C30" s="4">
        <v>109.86</v>
      </c>
      <c r="D30" s="4">
        <v>109.86</v>
      </c>
      <c r="E30" s="4">
        <v>113.17</v>
      </c>
      <c r="F30" s="4">
        <v>113.17</v>
      </c>
      <c r="G30" s="4">
        <v>116.48</v>
      </c>
      <c r="H30" s="4">
        <v>116.48</v>
      </c>
      <c r="I30" s="4">
        <v>119.8</v>
      </c>
      <c r="J30" s="4">
        <v>119.8</v>
      </c>
      <c r="K30" s="4">
        <v>246.35</v>
      </c>
      <c r="L30" s="4">
        <v>250.86</v>
      </c>
      <c r="M30" s="4">
        <v>257.61</v>
      </c>
      <c r="N30" s="4">
        <v>257.61</v>
      </c>
      <c r="O30" s="4">
        <v>264.37</v>
      </c>
      <c r="P30" s="4">
        <v>264.37</v>
      </c>
      <c r="Q30" s="4">
        <v>271.12</v>
      </c>
      <c r="R30" s="4">
        <v>271.12</v>
      </c>
      <c r="S30" s="4">
        <v>277.88</v>
      </c>
      <c r="T30" s="4">
        <v>416.82</v>
      </c>
      <c r="U30" s="4">
        <v>426.95</v>
      </c>
      <c r="V30" s="4">
        <v>426.95</v>
      </c>
      <c r="W30" s="4">
        <v>437.08</v>
      </c>
      <c r="X30" s="4">
        <v>437.08</v>
      </c>
      <c r="Y30" s="4">
        <v>447.22</v>
      </c>
      <c r="Z30" s="4">
        <v>447.22</v>
      </c>
      <c r="AA30" s="4">
        <v>457.35</v>
      </c>
      <c r="AB30" s="4">
        <v>457.35</v>
      </c>
      <c r="AC30" s="4">
        <v>467.49</v>
      </c>
      <c r="AD30" s="4">
        <v>467.49</v>
      </c>
      <c r="AE30" s="4">
        <v>467.49</v>
      </c>
      <c r="AF30" s="4">
        <v>467.49</v>
      </c>
      <c r="AG30" s="4">
        <v>467.49</v>
      </c>
      <c r="AH30" s="4">
        <v>467.49</v>
      </c>
      <c r="AI30" s="4">
        <v>467.49</v>
      </c>
      <c r="AJ30" s="4">
        <v>467.49</v>
      </c>
      <c r="AK30" s="4">
        <v>467.49</v>
      </c>
      <c r="AL30" s="4">
        <v>467.49</v>
      </c>
      <c r="AM30" s="4">
        <v>467.49</v>
      </c>
      <c r="AN30" s="4">
        <v>467.49</v>
      </c>
      <c r="AO30" s="4">
        <v>467.49</v>
      </c>
      <c r="AP30" s="4">
        <v>467.49</v>
      </c>
      <c r="AQ30" s="4">
        <v>467.49</v>
      </c>
      <c r="AR30" s="4">
        <v>467.49</v>
      </c>
      <c r="AS30" s="4">
        <v>467.49</v>
      </c>
      <c r="AT30" s="4">
        <v>467.49</v>
      </c>
      <c r="AU30" s="4">
        <v>467.49</v>
      </c>
      <c r="AV30" s="4">
        <v>467.49</v>
      </c>
      <c r="AW30" s="4">
        <v>467.49</v>
      </c>
    </row>
    <row r="31" spans="1:49" x14ac:dyDescent="0.2">
      <c r="A31" s="3" t="s">
        <v>31</v>
      </c>
      <c r="B31" s="4">
        <v>102.4</v>
      </c>
      <c r="C31" s="4">
        <v>109.86</v>
      </c>
      <c r="D31" s="4">
        <v>109.86</v>
      </c>
      <c r="E31" s="4">
        <v>113.17</v>
      </c>
      <c r="F31" s="4">
        <v>113.17</v>
      </c>
      <c r="G31" s="4">
        <v>116.48</v>
      </c>
      <c r="H31" s="4">
        <v>116.48</v>
      </c>
      <c r="I31" s="4">
        <v>132.75</v>
      </c>
      <c r="J31" s="4">
        <v>132.75</v>
      </c>
      <c r="K31" s="4">
        <v>272.25</v>
      </c>
      <c r="L31" s="4">
        <v>276.75</v>
      </c>
      <c r="M31" s="4">
        <v>283.51</v>
      </c>
      <c r="N31" s="4">
        <v>283.51</v>
      </c>
      <c r="O31" s="4">
        <v>290.26</v>
      </c>
      <c r="P31" s="4">
        <v>290.26</v>
      </c>
      <c r="Q31" s="4">
        <v>297.02</v>
      </c>
      <c r="R31" s="4">
        <v>320.29000000000002</v>
      </c>
      <c r="S31" s="4">
        <v>327.05</v>
      </c>
      <c r="T31" s="4">
        <v>490.57</v>
      </c>
      <c r="U31" s="4">
        <v>500.7</v>
      </c>
      <c r="V31" s="4">
        <v>500.7</v>
      </c>
      <c r="W31" s="4">
        <v>510.84</v>
      </c>
      <c r="X31" s="4">
        <v>510.84</v>
      </c>
      <c r="Y31" s="4">
        <v>520.97</v>
      </c>
      <c r="Z31" s="4">
        <v>520.97</v>
      </c>
      <c r="AA31" s="4">
        <v>531.11</v>
      </c>
      <c r="AB31" s="4">
        <v>531.11</v>
      </c>
      <c r="AC31" s="4">
        <v>541.24</v>
      </c>
      <c r="AD31" s="4">
        <v>541.24</v>
      </c>
      <c r="AE31" s="4">
        <v>541.24</v>
      </c>
      <c r="AF31" s="4">
        <v>541.24</v>
      </c>
      <c r="AG31" s="4">
        <v>541.24</v>
      </c>
      <c r="AH31" s="4">
        <v>541.24</v>
      </c>
      <c r="AI31" s="4">
        <v>541.24</v>
      </c>
      <c r="AJ31" s="4">
        <v>541.24</v>
      </c>
      <c r="AK31" s="4">
        <v>541.24</v>
      </c>
      <c r="AL31" s="4">
        <v>541.24</v>
      </c>
      <c r="AM31" s="4">
        <v>541.24</v>
      </c>
      <c r="AN31" s="4">
        <v>541.24</v>
      </c>
      <c r="AO31" s="4">
        <v>541.24</v>
      </c>
      <c r="AP31" s="4">
        <v>541.24</v>
      </c>
      <c r="AQ31" s="4">
        <v>541.24</v>
      </c>
      <c r="AR31" s="4">
        <v>541.24</v>
      </c>
      <c r="AS31" s="4">
        <v>541.24</v>
      </c>
      <c r="AT31" s="4">
        <v>541.24</v>
      </c>
      <c r="AU31" s="4">
        <v>541.24</v>
      </c>
      <c r="AV31" s="4">
        <v>541.24</v>
      </c>
      <c r="AW31" s="4">
        <v>541.24</v>
      </c>
    </row>
    <row r="32" spans="1:49" x14ac:dyDescent="0.2">
      <c r="A32" s="3" t="s">
        <v>32</v>
      </c>
      <c r="B32" s="4">
        <v>109.86</v>
      </c>
      <c r="C32" s="4">
        <v>113.17</v>
      </c>
      <c r="D32" s="4">
        <v>113.17</v>
      </c>
      <c r="E32" s="4">
        <v>116.48</v>
      </c>
      <c r="F32" s="4">
        <v>116.48</v>
      </c>
      <c r="G32" s="4">
        <v>132.75</v>
      </c>
      <c r="H32" s="4">
        <v>132.75</v>
      </c>
      <c r="I32" s="4">
        <v>136.12</v>
      </c>
      <c r="J32" s="4">
        <v>138.38</v>
      </c>
      <c r="K32" s="4">
        <v>283.51</v>
      </c>
      <c r="L32" s="4">
        <v>283.51</v>
      </c>
      <c r="M32" s="4">
        <v>290.26</v>
      </c>
      <c r="N32" s="4">
        <v>290.26</v>
      </c>
      <c r="O32" s="4">
        <v>297.02</v>
      </c>
      <c r="P32" s="4">
        <v>320.29000000000002</v>
      </c>
      <c r="Q32" s="4">
        <v>327.05</v>
      </c>
      <c r="R32" s="4">
        <v>327.05</v>
      </c>
      <c r="S32" s="4">
        <v>333.8</v>
      </c>
      <c r="T32" s="4">
        <v>500.7</v>
      </c>
      <c r="U32" s="4">
        <v>510.84</v>
      </c>
      <c r="V32" s="4">
        <v>510.84</v>
      </c>
      <c r="W32" s="4">
        <v>520.97</v>
      </c>
      <c r="X32" s="4">
        <v>520.97</v>
      </c>
      <c r="Y32" s="4">
        <v>531.11</v>
      </c>
      <c r="Z32" s="4">
        <v>531.11</v>
      </c>
      <c r="AA32" s="4">
        <v>541.24</v>
      </c>
      <c r="AB32" s="4">
        <v>541.24</v>
      </c>
      <c r="AC32" s="4">
        <v>541.24</v>
      </c>
      <c r="AD32" s="4">
        <v>541.24</v>
      </c>
      <c r="AE32" s="4">
        <v>541.24</v>
      </c>
      <c r="AF32" s="4">
        <v>541.24</v>
      </c>
      <c r="AG32" s="4">
        <v>541.24</v>
      </c>
      <c r="AH32" s="4">
        <v>541.24</v>
      </c>
      <c r="AI32" s="4">
        <v>541.24</v>
      </c>
      <c r="AJ32" s="4">
        <v>541.24</v>
      </c>
      <c r="AK32" s="4">
        <v>541.24</v>
      </c>
      <c r="AL32" s="4">
        <v>541.24</v>
      </c>
      <c r="AM32" s="4">
        <v>541.24</v>
      </c>
      <c r="AN32" s="4">
        <v>541.24</v>
      </c>
      <c r="AO32" s="4">
        <v>541.24</v>
      </c>
      <c r="AP32" s="4">
        <v>541.24</v>
      </c>
      <c r="AQ32" s="4">
        <v>541.24</v>
      </c>
      <c r="AR32" s="4">
        <v>541.24</v>
      </c>
      <c r="AS32" s="4">
        <v>541.24</v>
      </c>
      <c r="AT32" s="4">
        <v>541.24</v>
      </c>
      <c r="AU32" s="4">
        <v>541.24</v>
      </c>
      <c r="AV32" s="4">
        <v>541.24</v>
      </c>
      <c r="AW32" s="4">
        <v>541.24</v>
      </c>
    </row>
    <row r="33" spans="1:49" x14ac:dyDescent="0.2">
      <c r="A33" s="3" t="s">
        <v>30</v>
      </c>
      <c r="B33" s="4">
        <v>102.77</v>
      </c>
      <c r="C33" s="4">
        <v>109.67</v>
      </c>
      <c r="D33" s="4">
        <v>109.67</v>
      </c>
      <c r="E33" s="4">
        <v>111.33</v>
      </c>
      <c r="F33" s="4">
        <v>111.33</v>
      </c>
      <c r="G33" s="4">
        <v>112.99</v>
      </c>
      <c r="H33" s="4">
        <v>112.99</v>
      </c>
      <c r="I33" s="4">
        <v>114.64</v>
      </c>
      <c r="J33" s="4">
        <v>114.64</v>
      </c>
      <c r="K33" s="4">
        <v>232.6</v>
      </c>
      <c r="L33" s="4">
        <v>237.01</v>
      </c>
      <c r="M33" s="4">
        <v>241.47</v>
      </c>
      <c r="N33" s="4">
        <v>241.47</v>
      </c>
      <c r="O33" s="4">
        <v>245.98</v>
      </c>
      <c r="P33" s="4">
        <v>245.98</v>
      </c>
      <c r="Q33" s="4">
        <v>250.48</v>
      </c>
      <c r="R33" s="4">
        <v>250.48</v>
      </c>
      <c r="S33" s="4">
        <v>254.98</v>
      </c>
      <c r="T33" s="4">
        <v>382.48</v>
      </c>
      <c r="U33" s="4">
        <v>389.23</v>
      </c>
      <c r="V33" s="4">
        <v>389.23</v>
      </c>
      <c r="W33" s="4">
        <v>395.99</v>
      </c>
      <c r="X33" s="4">
        <v>395.99</v>
      </c>
      <c r="Y33" s="4">
        <v>402.74</v>
      </c>
      <c r="Z33" s="4">
        <v>402.74</v>
      </c>
      <c r="AA33" s="4">
        <v>409.5</v>
      </c>
      <c r="AB33" s="4">
        <v>409.5</v>
      </c>
      <c r="AC33" s="4">
        <v>416.25</v>
      </c>
      <c r="AD33" s="4">
        <v>416.25</v>
      </c>
      <c r="AE33" s="4">
        <v>423.01</v>
      </c>
      <c r="AF33" s="4">
        <v>423.01</v>
      </c>
      <c r="AG33" s="4">
        <v>429.76</v>
      </c>
      <c r="AH33" s="4">
        <v>429.76</v>
      </c>
      <c r="AI33" s="4">
        <v>429.76</v>
      </c>
      <c r="AJ33" s="4">
        <v>429.76</v>
      </c>
      <c r="AK33" s="4">
        <v>429.76</v>
      </c>
      <c r="AL33" s="4">
        <v>429.76</v>
      </c>
      <c r="AM33" s="4">
        <v>429.76</v>
      </c>
      <c r="AN33" s="4">
        <v>429.76</v>
      </c>
      <c r="AO33" s="4">
        <v>429.76</v>
      </c>
      <c r="AP33" s="4">
        <v>429.76</v>
      </c>
      <c r="AQ33" s="4">
        <v>429.76</v>
      </c>
      <c r="AR33" s="4">
        <v>429.76</v>
      </c>
      <c r="AS33" s="4">
        <v>429.76</v>
      </c>
      <c r="AT33" s="4">
        <v>429.76</v>
      </c>
      <c r="AU33" s="4">
        <v>429.76</v>
      </c>
      <c r="AV33" s="4">
        <v>429.76</v>
      </c>
      <c r="AW33" s="4">
        <v>429.76</v>
      </c>
    </row>
    <row r="34" spans="1:49" x14ac:dyDescent="0.2">
      <c r="A34" s="3" t="s">
        <v>33</v>
      </c>
      <c r="B34" s="4">
        <v>106.91</v>
      </c>
      <c r="C34" s="4">
        <v>114.09</v>
      </c>
      <c r="D34" s="4">
        <v>114.09</v>
      </c>
      <c r="E34" s="4">
        <v>115.75</v>
      </c>
      <c r="F34" s="4">
        <v>115.75</v>
      </c>
      <c r="G34" s="4">
        <v>117.95</v>
      </c>
      <c r="H34" s="4">
        <v>117.95</v>
      </c>
      <c r="I34" s="4">
        <v>122.43</v>
      </c>
      <c r="J34" s="4">
        <v>122.43</v>
      </c>
      <c r="K34" s="4">
        <v>253.86</v>
      </c>
      <c r="L34" s="4">
        <v>258.36</v>
      </c>
      <c r="M34" s="4">
        <v>266.24</v>
      </c>
      <c r="N34" s="4">
        <v>266.24</v>
      </c>
      <c r="O34" s="4">
        <v>274.13</v>
      </c>
      <c r="P34" s="4">
        <v>274.13</v>
      </c>
      <c r="Q34" s="4">
        <v>282.01</v>
      </c>
      <c r="R34" s="4">
        <v>282.01</v>
      </c>
      <c r="S34" s="4">
        <v>289.89</v>
      </c>
      <c r="T34" s="4">
        <v>434.84</v>
      </c>
      <c r="U34" s="4">
        <v>446.66</v>
      </c>
      <c r="V34" s="4">
        <v>446.66</v>
      </c>
      <c r="W34" s="4">
        <v>458.48</v>
      </c>
      <c r="X34" s="4">
        <v>458.48</v>
      </c>
      <c r="Y34" s="4">
        <v>470.31</v>
      </c>
      <c r="Z34" s="4">
        <v>470.31</v>
      </c>
      <c r="AA34" s="4">
        <v>482.13</v>
      </c>
      <c r="AB34" s="4">
        <v>482.13</v>
      </c>
      <c r="AC34" s="4">
        <v>493.95</v>
      </c>
      <c r="AD34" s="4">
        <v>493.95</v>
      </c>
      <c r="AE34" s="4">
        <v>505.78</v>
      </c>
      <c r="AF34" s="4">
        <v>505.78</v>
      </c>
      <c r="AG34" s="4">
        <v>505.78</v>
      </c>
      <c r="AH34" s="4">
        <v>505.78</v>
      </c>
      <c r="AI34" s="4">
        <v>505.78</v>
      </c>
      <c r="AJ34" s="4">
        <v>505.78</v>
      </c>
      <c r="AK34" s="4">
        <v>505.78</v>
      </c>
      <c r="AL34" s="4">
        <v>505.78</v>
      </c>
      <c r="AM34" s="4">
        <v>505.78</v>
      </c>
      <c r="AN34" s="4">
        <v>505.78</v>
      </c>
      <c r="AO34" s="4">
        <v>505.78</v>
      </c>
      <c r="AP34" s="4">
        <v>505.78</v>
      </c>
      <c r="AQ34" s="4">
        <v>505.78</v>
      </c>
      <c r="AR34" s="4">
        <v>505.78</v>
      </c>
      <c r="AS34" s="4">
        <v>505.78</v>
      </c>
      <c r="AT34" s="4">
        <v>505.78</v>
      </c>
      <c r="AU34" s="4">
        <v>505.78</v>
      </c>
      <c r="AV34" s="4">
        <v>505.78</v>
      </c>
      <c r="AW34" s="4">
        <v>505.78</v>
      </c>
    </row>
    <row r="35" spans="1:49" x14ac:dyDescent="0.2">
      <c r="A35" s="3" t="s">
        <v>34</v>
      </c>
      <c r="B35" s="4">
        <v>106.64</v>
      </c>
      <c r="C35" s="4">
        <v>113.54</v>
      </c>
      <c r="D35" s="4">
        <v>113.54</v>
      </c>
      <c r="E35" s="4">
        <v>115.19</v>
      </c>
      <c r="F35" s="4">
        <v>115.19</v>
      </c>
      <c r="G35" s="4">
        <v>116.85</v>
      </c>
      <c r="H35" s="4">
        <v>116.85</v>
      </c>
      <c r="I35" s="4">
        <v>118.51</v>
      </c>
      <c r="J35" s="4">
        <v>118.51</v>
      </c>
      <c r="K35" s="4">
        <v>240.35</v>
      </c>
      <c r="L35" s="4">
        <v>244.85</v>
      </c>
      <c r="M35" s="4">
        <v>249.36</v>
      </c>
      <c r="N35" s="4">
        <v>249.36</v>
      </c>
      <c r="O35" s="4">
        <v>253.86</v>
      </c>
      <c r="P35" s="4">
        <v>253.86</v>
      </c>
      <c r="Q35" s="4">
        <v>258.36</v>
      </c>
      <c r="R35" s="4">
        <v>258.36</v>
      </c>
      <c r="S35" s="4">
        <v>262.87</v>
      </c>
      <c r="T35" s="4">
        <v>394.3</v>
      </c>
      <c r="U35" s="4">
        <v>401.05</v>
      </c>
      <c r="V35" s="4">
        <v>401.05</v>
      </c>
      <c r="W35" s="4">
        <v>407.81</v>
      </c>
      <c r="X35" s="4">
        <v>407.81</v>
      </c>
      <c r="Y35" s="4">
        <v>414.57</v>
      </c>
      <c r="Z35" s="4">
        <v>414.57</v>
      </c>
      <c r="AA35" s="4">
        <v>421.32</v>
      </c>
      <c r="AB35" s="4">
        <v>421.32</v>
      </c>
      <c r="AC35" s="4">
        <v>428.08</v>
      </c>
      <c r="AD35" s="4">
        <v>428.08</v>
      </c>
      <c r="AE35" s="4">
        <v>434.83</v>
      </c>
      <c r="AF35" s="4">
        <v>434.83</v>
      </c>
      <c r="AG35" s="4">
        <v>441.59</v>
      </c>
      <c r="AH35" s="4">
        <v>441.59</v>
      </c>
      <c r="AI35" s="4">
        <v>441.59</v>
      </c>
      <c r="AJ35" s="4">
        <v>441.59</v>
      </c>
      <c r="AK35" s="4">
        <v>441.59</v>
      </c>
      <c r="AL35" s="4">
        <v>441.59</v>
      </c>
      <c r="AM35" s="4">
        <v>441.59</v>
      </c>
      <c r="AN35" s="4">
        <v>441.59</v>
      </c>
      <c r="AO35" s="4">
        <v>441.59</v>
      </c>
      <c r="AP35" s="4">
        <v>441.59</v>
      </c>
      <c r="AQ35" s="4">
        <v>441.59</v>
      </c>
      <c r="AR35" s="4">
        <v>441.59</v>
      </c>
      <c r="AS35" s="4">
        <v>441.59</v>
      </c>
      <c r="AT35" s="4">
        <v>441.59</v>
      </c>
      <c r="AU35" s="4">
        <v>441.59</v>
      </c>
      <c r="AV35" s="4">
        <v>441.59</v>
      </c>
      <c r="AW35" s="4">
        <v>441.59</v>
      </c>
    </row>
    <row r="36" spans="1:49" x14ac:dyDescent="0.2">
      <c r="A36" s="3" t="s">
        <v>35</v>
      </c>
      <c r="B36" s="4">
        <v>110.5</v>
      </c>
      <c r="C36" s="4">
        <v>117.68</v>
      </c>
      <c r="D36" s="4">
        <v>117.68</v>
      </c>
      <c r="E36" s="4">
        <v>119.33</v>
      </c>
      <c r="F36" s="4">
        <v>119.33</v>
      </c>
      <c r="G36" s="4">
        <v>121.58</v>
      </c>
      <c r="H36" s="4">
        <v>121.58</v>
      </c>
      <c r="I36" s="4">
        <v>126.08</v>
      </c>
      <c r="J36" s="4">
        <v>126.08</v>
      </c>
      <c r="K36" s="4">
        <v>261.18</v>
      </c>
      <c r="L36" s="4">
        <v>265.68</v>
      </c>
      <c r="M36" s="4">
        <v>273.56</v>
      </c>
      <c r="N36" s="4">
        <v>273.56</v>
      </c>
      <c r="O36" s="4">
        <v>281.45</v>
      </c>
      <c r="P36" s="4">
        <v>281.45</v>
      </c>
      <c r="Q36" s="4">
        <v>289.33</v>
      </c>
      <c r="R36" s="4">
        <v>289.33</v>
      </c>
      <c r="S36" s="4">
        <v>297.20999999999998</v>
      </c>
      <c r="T36" s="4">
        <v>445.81</v>
      </c>
      <c r="U36" s="4">
        <v>457.64</v>
      </c>
      <c r="V36" s="4">
        <v>457.64</v>
      </c>
      <c r="W36" s="4">
        <v>469.46</v>
      </c>
      <c r="X36" s="4">
        <v>469.46</v>
      </c>
      <c r="Y36" s="4">
        <v>481.29</v>
      </c>
      <c r="Z36" s="4">
        <v>481.29</v>
      </c>
      <c r="AA36" s="4">
        <v>493.11</v>
      </c>
      <c r="AB36" s="4">
        <v>493.11</v>
      </c>
      <c r="AC36" s="4">
        <v>504.93</v>
      </c>
      <c r="AD36" s="4">
        <v>504.93</v>
      </c>
      <c r="AE36" s="4">
        <v>516.75</v>
      </c>
      <c r="AF36" s="4">
        <v>516.75</v>
      </c>
      <c r="AG36" s="4">
        <v>516.75</v>
      </c>
      <c r="AH36" s="4">
        <v>516.75</v>
      </c>
      <c r="AI36" s="4">
        <v>516.75</v>
      </c>
      <c r="AJ36" s="4">
        <v>516.75</v>
      </c>
      <c r="AK36" s="4">
        <v>516.75</v>
      </c>
      <c r="AL36" s="4">
        <v>516.75</v>
      </c>
      <c r="AM36" s="4">
        <v>516.75</v>
      </c>
      <c r="AN36" s="4">
        <v>516.75</v>
      </c>
      <c r="AO36" s="4">
        <v>516.75</v>
      </c>
      <c r="AP36" s="4">
        <v>516.75</v>
      </c>
      <c r="AQ36" s="4">
        <v>516.75</v>
      </c>
      <c r="AR36" s="4">
        <v>516.75</v>
      </c>
      <c r="AS36" s="4">
        <v>516.75</v>
      </c>
      <c r="AT36" s="4">
        <v>516.75</v>
      </c>
      <c r="AU36" s="4">
        <v>516.75</v>
      </c>
      <c r="AV36" s="4">
        <v>516.75</v>
      </c>
      <c r="AW36" s="4">
        <v>516.75</v>
      </c>
    </row>
    <row r="37" spans="1:49" x14ac:dyDescent="0.2">
      <c r="A37" s="3" t="s">
        <v>36</v>
      </c>
      <c r="B37" s="4">
        <v>115.1</v>
      </c>
      <c r="C37" s="4">
        <v>122.61</v>
      </c>
      <c r="D37" s="4">
        <v>122.61</v>
      </c>
      <c r="E37" s="4">
        <v>125.99</v>
      </c>
      <c r="F37" s="4">
        <v>125.99</v>
      </c>
      <c r="G37" s="4">
        <v>129.37</v>
      </c>
      <c r="H37" s="4">
        <v>129.37</v>
      </c>
      <c r="I37" s="4">
        <v>132.75</v>
      </c>
      <c r="J37" s="4">
        <v>132.75</v>
      </c>
      <c r="K37" s="4">
        <v>272.25</v>
      </c>
      <c r="L37" s="4">
        <v>276.75</v>
      </c>
      <c r="M37" s="4">
        <v>283.51</v>
      </c>
      <c r="N37" s="4">
        <v>283.51</v>
      </c>
      <c r="O37" s="4">
        <v>290.26</v>
      </c>
      <c r="P37" s="4">
        <v>290.26</v>
      </c>
      <c r="Q37" s="4">
        <v>297.02</v>
      </c>
      <c r="R37" s="4">
        <v>297.02</v>
      </c>
      <c r="S37" s="4">
        <v>303.77999999999997</v>
      </c>
      <c r="T37" s="4">
        <v>455.66</v>
      </c>
      <c r="U37" s="4">
        <v>465.8</v>
      </c>
      <c r="V37" s="4">
        <v>465.8</v>
      </c>
      <c r="W37" s="4">
        <v>475.93</v>
      </c>
      <c r="X37" s="4">
        <v>475.93</v>
      </c>
      <c r="Y37" s="4">
        <v>486.06</v>
      </c>
      <c r="Z37" s="4">
        <v>486.06</v>
      </c>
      <c r="AA37" s="4">
        <v>496.2</v>
      </c>
      <c r="AB37" s="4">
        <v>496.2</v>
      </c>
      <c r="AC37" s="4">
        <v>506.33</v>
      </c>
      <c r="AD37" s="4">
        <v>506.33</v>
      </c>
      <c r="AE37" s="4">
        <v>506.33</v>
      </c>
      <c r="AF37" s="4">
        <v>506.33</v>
      </c>
      <c r="AG37" s="4">
        <v>506.33</v>
      </c>
      <c r="AH37" s="4">
        <v>506.33</v>
      </c>
      <c r="AI37" s="4">
        <v>506.33</v>
      </c>
      <c r="AJ37" s="4">
        <v>506.33</v>
      </c>
      <c r="AK37" s="4">
        <v>506.33</v>
      </c>
      <c r="AL37" s="4">
        <v>506.33</v>
      </c>
      <c r="AM37" s="4">
        <v>506.33</v>
      </c>
      <c r="AN37" s="4">
        <v>506.33</v>
      </c>
      <c r="AO37" s="4">
        <v>506.33</v>
      </c>
      <c r="AP37" s="4">
        <v>506.33</v>
      </c>
      <c r="AQ37" s="4">
        <v>506.33</v>
      </c>
      <c r="AR37" s="4">
        <v>506.33</v>
      </c>
      <c r="AS37" s="4">
        <v>506.33</v>
      </c>
      <c r="AT37" s="4">
        <v>506.33</v>
      </c>
      <c r="AU37" s="4">
        <v>506.33</v>
      </c>
      <c r="AV37" s="4">
        <v>506.33</v>
      </c>
      <c r="AW37" s="4">
        <v>506.33</v>
      </c>
    </row>
    <row r="38" spans="1:49" x14ac:dyDescent="0.2">
      <c r="A38" s="3" t="s">
        <v>37</v>
      </c>
      <c r="B38" s="4">
        <v>115.1</v>
      </c>
      <c r="C38" s="4">
        <v>122.61</v>
      </c>
      <c r="D38" s="4">
        <v>122.61</v>
      </c>
      <c r="E38" s="4">
        <v>125.99</v>
      </c>
      <c r="F38" s="4">
        <v>125.99</v>
      </c>
      <c r="G38" s="4">
        <v>129.37</v>
      </c>
      <c r="H38" s="4">
        <v>129.37</v>
      </c>
      <c r="I38" s="4">
        <v>144.38</v>
      </c>
      <c r="J38" s="4">
        <v>144.38</v>
      </c>
      <c r="K38" s="4">
        <v>295.52</v>
      </c>
      <c r="L38" s="4">
        <v>300.02</v>
      </c>
      <c r="M38" s="4">
        <v>306.77999999999997</v>
      </c>
      <c r="N38" s="4">
        <v>306.77999999999997</v>
      </c>
      <c r="O38" s="4">
        <v>313.54000000000002</v>
      </c>
      <c r="P38" s="4">
        <v>313.54000000000002</v>
      </c>
      <c r="Q38" s="4">
        <v>320.29000000000002</v>
      </c>
      <c r="R38" s="4">
        <v>320.29000000000002</v>
      </c>
      <c r="S38" s="4">
        <v>327.05</v>
      </c>
      <c r="T38" s="4">
        <v>490.57</v>
      </c>
      <c r="U38" s="4">
        <v>500.7</v>
      </c>
      <c r="V38" s="4">
        <v>500.7</v>
      </c>
      <c r="W38" s="4">
        <v>510.84</v>
      </c>
      <c r="X38" s="4">
        <v>510.84</v>
      </c>
      <c r="Y38" s="4">
        <v>520.97</v>
      </c>
      <c r="Z38" s="4">
        <v>520.97</v>
      </c>
      <c r="AA38" s="4">
        <v>531.1</v>
      </c>
      <c r="AB38" s="4">
        <v>531.1</v>
      </c>
      <c r="AC38" s="4">
        <v>541.24</v>
      </c>
      <c r="AD38" s="4">
        <v>541.24</v>
      </c>
      <c r="AE38" s="4">
        <v>541.24</v>
      </c>
      <c r="AF38" s="4">
        <v>541.24</v>
      </c>
      <c r="AG38" s="4">
        <v>541.24</v>
      </c>
      <c r="AH38" s="4">
        <v>541.24</v>
      </c>
      <c r="AI38" s="4">
        <v>541.24</v>
      </c>
      <c r="AJ38" s="4">
        <v>541.24</v>
      </c>
      <c r="AK38" s="4">
        <v>541.24</v>
      </c>
      <c r="AL38" s="4">
        <v>541.24</v>
      </c>
      <c r="AM38" s="4">
        <v>541.24</v>
      </c>
      <c r="AN38" s="4">
        <v>541.24</v>
      </c>
      <c r="AO38" s="4">
        <v>541.24</v>
      </c>
      <c r="AP38" s="4">
        <v>541.24</v>
      </c>
      <c r="AQ38" s="4">
        <v>541.24</v>
      </c>
      <c r="AR38" s="4">
        <v>541.24</v>
      </c>
      <c r="AS38" s="4">
        <v>541.24</v>
      </c>
      <c r="AT38" s="4">
        <v>541.24</v>
      </c>
      <c r="AU38" s="4">
        <v>541.24</v>
      </c>
      <c r="AV38" s="4">
        <v>541.24</v>
      </c>
      <c r="AW38" s="4">
        <v>541.24</v>
      </c>
    </row>
    <row r="39" spans="1:49" x14ac:dyDescent="0.2">
      <c r="A39" s="3" t="s">
        <v>38</v>
      </c>
      <c r="B39" s="4">
        <v>115.19</v>
      </c>
      <c r="C39" s="4">
        <v>120.74</v>
      </c>
      <c r="D39" s="4">
        <v>120.74</v>
      </c>
      <c r="E39" s="4">
        <v>122.99</v>
      </c>
      <c r="F39" s="4">
        <v>122.99</v>
      </c>
      <c r="G39" s="4">
        <v>127.49</v>
      </c>
      <c r="H39" s="4">
        <v>127.49</v>
      </c>
      <c r="I39" s="4">
        <v>132</v>
      </c>
      <c r="J39" s="4">
        <v>132</v>
      </c>
      <c r="K39" s="4">
        <v>271.88</v>
      </c>
      <c r="L39" s="4">
        <v>275.25</v>
      </c>
      <c r="M39" s="4">
        <v>283.14</v>
      </c>
      <c r="N39" s="4">
        <v>283.14</v>
      </c>
      <c r="O39" s="4">
        <v>291.02</v>
      </c>
      <c r="P39" s="4">
        <v>291.02</v>
      </c>
      <c r="Q39" s="4">
        <v>298.89999999999998</v>
      </c>
      <c r="R39" s="4">
        <v>298.89999999999998</v>
      </c>
      <c r="S39" s="4">
        <v>306.77999999999997</v>
      </c>
      <c r="T39" s="4">
        <v>460.17</v>
      </c>
      <c r="U39" s="4">
        <v>472</v>
      </c>
      <c r="V39" s="4">
        <v>472</v>
      </c>
      <c r="W39" s="4">
        <v>483.82</v>
      </c>
      <c r="X39" s="4">
        <v>483.82</v>
      </c>
      <c r="Y39" s="4">
        <v>495.64</v>
      </c>
      <c r="Z39" s="4">
        <v>495.64</v>
      </c>
      <c r="AA39" s="4">
        <v>507.47</v>
      </c>
      <c r="AB39" s="4">
        <v>507.47</v>
      </c>
      <c r="AC39" s="4">
        <v>519.29</v>
      </c>
      <c r="AD39" s="4">
        <v>519.29</v>
      </c>
      <c r="AE39" s="4">
        <v>531.11</v>
      </c>
      <c r="AF39" s="4">
        <v>531.11</v>
      </c>
      <c r="AG39" s="4">
        <v>531.11</v>
      </c>
      <c r="AH39" s="4">
        <v>531.11</v>
      </c>
      <c r="AI39" s="4">
        <v>531.11</v>
      </c>
      <c r="AJ39" s="4">
        <v>531.11</v>
      </c>
      <c r="AK39" s="4">
        <v>531.11</v>
      </c>
      <c r="AL39" s="4">
        <v>531.11</v>
      </c>
      <c r="AM39" s="4">
        <v>531.11</v>
      </c>
      <c r="AN39" s="4">
        <v>531.11</v>
      </c>
      <c r="AO39" s="4">
        <v>531.11</v>
      </c>
      <c r="AP39" s="4">
        <v>531.11</v>
      </c>
      <c r="AQ39" s="4">
        <v>531.11</v>
      </c>
      <c r="AR39" s="4">
        <v>531.11</v>
      </c>
      <c r="AS39" s="4">
        <v>531.11</v>
      </c>
      <c r="AT39" s="4">
        <v>531.11</v>
      </c>
      <c r="AU39" s="4">
        <v>531.11</v>
      </c>
      <c r="AV39" s="4">
        <v>531.11</v>
      </c>
      <c r="AW39" s="4">
        <v>531.11</v>
      </c>
    </row>
    <row r="40" spans="1:49" x14ac:dyDescent="0.2">
      <c r="A40" s="3" t="s">
        <v>39</v>
      </c>
      <c r="B40" s="4">
        <v>115.19</v>
      </c>
      <c r="C40" s="4">
        <v>122.43</v>
      </c>
      <c r="D40" s="4">
        <v>122.43</v>
      </c>
      <c r="E40" s="4">
        <v>124.11</v>
      </c>
      <c r="F40" s="4">
        <v>124.11</v>
      </c>
      <c r="G40" s="4">
        <v>126.37</v>
      </c>
      <c r="H40" s="4">
        <v>126.37</v>
      </c>
      <c r="I40" s="4">
        <v>130.87</v>
      </c>
      <c r="J40" s="4">
        <v>130.87</v>
      </c>
      <c r="K40" s="4">
        <v>270.75</v>
      </c>
      <c r="L40" s="4">
        <v>275.25</v>
      </c>
      <c r="M40" s="4">
        <v>283.14</v>
      </c>
      <c r="N40" s="4">
        <v>283.14</v>
      </c>
      <c r="O40" s="4">
        <v>291.02</v>
      </c>
      <c r="P40" s="4">
        <v>291.02</v>
      </c>
      <c r="Q40" s="4">
        <v>298.89999999999998</v>
      </c>
      <c r="R40" s="4">
        <v>298.89999999999998</v>
      </c>
      <c r="S40" s="4">
        <v>306.77999999999997</v>
      </c>
      <c r="T40" s="4">
        <v>460.17</v>
      </c>
      <c r="U40" s="4">
        <v>471.99</v>
      </c>
      <c r="V40" s="4">
        <v>471.99</v>
      </c>
      <c r="W40" s="4">
        <v>483.82</v>
      </c>
      <c r="X40" s="4">
        <v>483.82</v>
      </c>
      <c r="Y40" s="4">
        <v>495.64</v>
      </c>
      <c r="Z40" s="4">
        <v>495.64</v>
      </c>
      <c r="AA40" s="4">
        <v>507.46</v>
      </c>
      <c r="AB40" s="4">
        <v>507.46</v>
      </c>
      <c r="AC40" s="4">
        <v>519.29</v>
      </c>
      <c r="AD40" s="4">
        <v>519.29</v>
      </c>
      <c r="AE40" s="4">
        <v>531.11</v>
      </c>
      <c r="AF40" s="4">
        <v>531.11</v>
      </c>
      <c r="AG40" s="4">
        <v>542.92999999999995</v>
      </c>
      <c r="AH40" s="4">
        <v>542.92999999999995</v>
      </c>
      <c r="AI40" s="4">
        <v>542.92999999999995</v>
      </c>
      <c r="AJ40" s="4">
        <v>542.92999999999995</v>
      </c>
      <c r="AK40" s="4">
        <v>542.92999999999995</v>
      </c>
      <c r="AL40" s="4">
        <v>542.92999999999995</v>
      </c>
      <c r="AM40" s="4">
        <v>542.92999999999995</v>
      </c>
      <c r="AN40" s="4">
        <v>542.92999999999995</v>
      </c>
      <c r="AO40" s="4">
        <v>542.92999999999995</v>
      </c>
      <c r="AP40" s="4">
        <v>542.92999999999995</v>
      </c>
      <c r="AQ40" s="4">
        <v>542.92999999999995</v>
      </c>
      <c r="AR40" s="4">
        <v>542.92999999999995</v>
      </c>
      <c r="AS40" s="4">
        <v>542.92999999999995</v>
      </c>
      <c r="AT40" s="4">
        <v>542.92999999999995</v>
      </c>
      <c r="AU40" s="4">
        <v>542.92999999999995</v>
      </c>
      <c r="AV40" s="4">
        <v>542.92999999999995</v>
      </c>
      <c r="AW40" s="4">
        <v>542.92999999999995</v>
      </c>
    </row>
    <row r="41" spans="1:49" x14ac:dyDescent="0.2">
      <c r="A41" s="3" t="s">
        <v>40</v>
      </c>
      <c r="B41" s="4">
        <v>120.83</v>
      </c>
      <c r="C41" s="4">
        <v>127.02</v>
      </c>
      <c r="D41" s="4">
        <v>127.02</v>
      </c>
      <c r="E41" s="4">
        <v>131.53</v>
      </c>
      <c r="F41" s="4">
        <v>131.53</v>
      </c>
      <c r="G41" s="4">
        <v>136.03</v>
      </c>
      <c r="H41" s="4">
        <v>136.03</v>
      </c>
      <c r="I41" s="4">
        <v>140.54</v>
      </c>
      <c r="J41" s="4">
        <v>140.54</v>
      </c>
      <c r="K41" s="4">
        <v>290.08</v>
      </c>
      <c r="L41" s="4">
        <v>294.58999999999997</v>
      </c>
      <c r="M41" s="4">
        <v>303.58999999999997</v>
      </c>
      <c r="N41" s="4">
        <v>303.58999999999997</v>
      </c>
      <c r="O41" s="4">
        <v>312.60000000000002</v>
      </c>
      <c r="P41" s="4">
        <v>312.60000000000002</v>
      </c>
      <c r="Q41" s="4">
        <v>321.61</v>
      </c>
      <c r="R41" s="4">
        <v>321.61</v>
      </c>
      <c r="S41" s="4">
        <v>330.62</v>
      </c>
      <c r="T41" s="4">
        <v>495.93</v>
      </c>
      <c r="U41" s="4">
        <v>509.44</v>
      </c>
      <c r="V41" s="4">
        <v>509.44</v>
      </c>
      <c r="W41" s="4">
        <v>522.95000000000005</v>
      </c>
      <c r="X41" s="4">
        <v>522.95000000000005</v>
      </c>
      <c r="Y41" s="4">
        <v>536.46</v>
      </c>
      <c r="Z41" s="4">
        <v>536.46</v>
      </c>
      <c r="AA41" s="4">
        <v>549.98</v>
      </c>
      <c r="AB41" s="4">
        <v>549.98</v>
      </c>
      <c r="AC41" s="4">
        <v>563.49</v>
      </c>
      <c r="AD41" s="4">
        <v>563.49</v>
      </c>
      <c r="AE41" s="4">
        <v>563.49</v>
      </c>
      <c r="AF41" s="4">
        <v>563.49</v>
      </c>
      <c r="AG41" s="4">
        <v>563.49</v>
      </c>
      <c r="AH41" s="4">
        <v>563.49</v>
      </c>
      <c r="AI41" s="4">
        <v>563.49</v>
      </c>
      <c r="AJ41" s="4">
        <v>563.49</v>
      </c>
      <c r="AK41" s="4">
        <v>563.49</v>
      </c>
      <c r="AL41" s="4">
        <v>563.49</v>
      </c>
      <c r="AM41" s="4">
        <v>563.49</v>
      </c>
      <c r="AN41" s="4">
        <v>563.49</v>
      </c>
      <c r="AO41" s="4">
        <v>563.49</v>
      </c>
      <c r="AP41" s="4">
        <v>563.49</v>
      </c>
      <c r="AQ41" s="4">
        <v>563.49</v>
      </c>
      <c r="AR41" s="4">
        <v>563.49</v>
      </c>
      <c r="AS41" s="4">
        <v>563.49</v>
      </c>
      <c r="AT41" s="4">
        <v>563.49</v>
      </c>
      <c r="AU41" s="4">
        <v>563.49</v>
      </c>
      <c r="AV41" s="4">
        <v>563.49</v>
      </c>
      <c r="AW41" s="4">
        <v>563.49</v>
      </c>
    </row>
    <row r="42" spans="1:49" x14ac:dyDescent="0.2">
      <c r="A42" s="3" t="s">
        <v>41</v>
      </c>
      <c r="B42" s="4">
        <v>119.61</v>
      </c>
      <c r="C42" s="4">
        <v>126.93</v>
      </c>
      <c r="D42" s="4">
        <v>126.93</v>
      </c>
      <c r="E42" s="4">
        <v>128.62</v>
      </c>
      <c r="F42" s="4">
        <v>128.62</v>
      </c>
      <c r="G42" s="4">
        <v>130.87</v>
      </c>
      <c r="H42" s="4">
        <v>130.87</v>
      </c>
      <c r="I42" s="4">
        <v>135.37</v>
      </c>
      <c r="J42" s="4">
        <v>135.37</v>
      </c>
      <c r="K42" s="4">
        <v>279.76</v>
      </c>
      <c r="L42" s="4">
        <v>284.26</v>
      </c>
      <c r="M42" s="4">
        <v>292.14</v>
      </c>
      <c r="N42" s="4">
        <v>292.14</v>
      </c>
      <c r="O42" s="4">
        <v>300.02999999999997</v>
      </c>
      <c r="P42" s="4">
        <v>300.02999999999997</v>
      </c>
      <c r="Q42" s="4">
        <v>307.91000000000003</v>
      </c>
      <c r="R42" s="4">
        <v>307.91000000000003</v>
      </c>
      <c r="S42" s="4">
        <v>315.79000000000002</v>
      </c>
      <c r="T42" s="4">
        <v>473.68</v>
      </c>
      <c r="U42" s="4">
        <v>485.51</v>
      </c>
      <c r="V42" s="4">
        <v>485.51</v>
      </c>
      <c r="W42" s="4">
        <v>497.33</v>
      </c>
      <c r="X42" s="4">
        <v>497.33</v>
      </c>
      <c r="Y42" s="4">
        <v>509.15</v>
      </c>
      <c r="Z42" s="4">
        <v>509.15</v>
      </c>
      <c r="AA42" s="4">
        <v>520.98</v>
      </c>
      <c r="AB42" s="4">
        <v>520.98</v>
      </c>
      <c r="AC42" s="4">
        <v>532.79999999999995</v>
      </c>
      <c r="AD42" s="4">
        <v>532.79999999999995</v>
      </c>
      <c r="AE42" s="4">
        <v>544.62</v>
      </c>
      <c r="AF42" s="4">
        <v>544.62</v>
      </c>
      <c r="AG42" s="4">
        <v>556.45000000000005</v>
      </c>
      <c r="AH42" s="4">
        <v>556.45000000000005</v>
      </c>
      <c r="AI42" s="4">
        <v>556.45000000000005</v>
      </c>
      <c r="AJ42" s="4">
        <v>556.45000000000005</v>
      </c>
      <c r="AK42" s="4">
        <v>556.45000000000005</v>
      </c>
      <c r="AL42" s="4">
        <v>556.45000000000005</v>
      </c>
      <c r="AM42" s="4">
        <v>556.45000000000005</v>
      </c>
      <c r="AN42" s="4">
        <v>556.45000000000005</v>
      </c>
      <c r="AO42" s="4">
        <v>556.45000000000005</v>
      </c>
      <c r="AP42" s="4">
        <v>556.45000000000005</v>
      </c>
      <c r="AQ42" s="4">
        <v>556.45000000000005</v>
      </c>
      <c r="AR42" s="4">
        <v>556.45000000000005</v>
      </c>
      <c r="AS42" s="4">
        <v>556.45000000000005</v>
      </c>
      <c r="AT42" s="4">
        <v>556.45000000000005</v>
      </c>
      <c r="AU42" s="4">
        <v>556.45000000000005</v>
      </c>
      <c r="AV42" s="4">
        <v>556.45000000000005</v>
      </c>
      <c r="AW42" s="4">
        <v>556.45000000000005</v>
      </c>
    </row>
    <row r="43" spans="1:49" x14ac:dyDescent="0.2">
      <c r="A43" s="3" t="s">
        <v>42</v>
      </c>
      <c r="B43" s="4">
        <v>119.06</v>
      </c>
      <c r="C43" s="4">
        <v>126.08</v>
      </c>
      <c r="D43" s="4">
        <v>126.08</v>
      </c>
      <c r="E43" s="4">
        <v>127.77</v>
      </c>
      <c r="F43" s="4">
        <v>127.77</v>
      </c>
      <c r="G43" s="4">
        <v>129.46</v>
      </c>
      <c r="H43" s="4">
        <v>129.46</v>
      </c>
      <c r="I43" s="4">
        <v>131.15</v>
      </c>
      <c r="J43" s="4">
        <v>131.15</v>
      </c>
      <c r="K43" s="4">
        <v>265.68</v>
      </c>
      <c r="L43" s="4">
        <v>270.19</v>
      </c>
      <c r="M43" s="4">
        <v>274.69</v>
      </c>
      <c r="N43" s="4">
        <v>274.69</v>
      </c>
      <c r="O43" s="4">
        <v>279.2</v>
      </c>
      <c r="P43" s="4">
        <v>279.2</v>
      </c>
      <c r="Q43" s="4">
        <v>283.7</v>
      </c>
      <c r="R43" s="4">
        <v>283.7</v>
      </c>
      <c r="S43" s="4">
        <v>288.2</v>
      </c>
      <c r="T43" s="4">
        <v>432.3</v>
      </c>
      <c r="U43" s="4">
        <v>439.06</v>
      </c>
      <c r="V43" s="4">
        <v>439.06</v>
      </c>
      <c r="W43" s="4">
        <v>445.81</v>
      </c>
      <c r="X43" s="4">
        <v>445.81</v>
      </c>
      <c r="Y43" s="4">
        <v>452.57</v>
      </c>
      <c r="Z43" s="4">
        <v>452.57</v>
      </c>
      <c r="AA43" s="4">
        <v>459.33</v>
      </c>
      <c r="AB43" s="4">
        <v>459.33</v>
      </c>
      <c r="AC43" s="4">
        <v>466.08</v>
      </c>
      <c r="AD43" s="4">
        <v>466.08</v>
      </c>
      <c r="AE43" s="4">
        <v>472.84</v>
      </c>
      <c r="AF43" s="4">
        <v>472.84</v>
      </c>
      <c r="AG43" s="4">
        <v>479.59</v>
      </c>
      <c r="AH43" s="4">
        <v>479.59</v>
      </c>
      <c r="AI43" s="4">
        <v>479.59</v>
      </c>
      <c r="AJ43" s="4">
        <v>479.59</v>
      </c>
      <c r="AK43" s="4">
        <v>479.59</v>
      </c>
      <c r="AL43" s="4">
        <v>479.59</v>
      </c>
      <c r="AM43" s="4">
        <v>479.59</v>
      </c>
      <c r="AN43" s="4">
        <v>479.59</v>
      </c>
      <c r="AO43" s="4">
        <v>479.59</v>
      </c>
      <c r="AP43" s="4">
        <v>479.59</v>
      </c>
      <c r="AQ43" s="4">
        <v>479.59</v>
      </c>
      <c r="AR43" s="4">
        <v>479.59</v>
      </c>
      <c r="AS43" s="4">
        <v>479.59</v>
      </c>
      <c r="AT43" s="4">
        <v>479.59</v>
      </c>
      <c r="AU43" s="4">
        <v>479.59</v>
      </c>
      <c r="AV43" s="4">
        <v>479.59</v>
      </c>
      <c r="AW43" s="4">
        <v>479.59</v>
      </c>
    </row>
    <row r="44" spans="1:49" x14ac:dyDescent="0.2">
      <c r="A44" s="3" t="s">
        <v>43</v>
      </c>
      <c r="B44" s="4">
        <v>126.65</v>
      </c>
      <c r="C44" s="4">
        <v>134.25</v>
      </c>
      <c r="D44" s="4">
        <v>134.25</v>
      </c>
      <c r="E44" s="4">
        <v>137.63</v>
      </c>
      <c r="F44" s="4">
        <v>137.63</v>
      </c>
      <c r="G44" s="4">
        <v>141</v>
      </c>
      <c r="H44" s="4">
        <v>141</v>
      </c>
      <c r="I44" s="4">
        <v>144.38</v>
      </c>
      <c r="J44" s="4">
        <v>144.38</v>
      </c>
      <c r="K44" s="4">
        <v>295.52</v>
      </c>
      <c r="L44" s="4">
        <v>300.02</v>
      </c>
      <c r="M44" s="4">
        <v>306.77999999999997</v>
      </c>
      <c r="N44" s="4">
        <v>306.77999999999997</v>
      </c>
      <c r="O44" s="4">
        <v>313.54000000000002</v>
      </c>
      <c r="P44" s="4">
        <v>313.54000000000002</v>
      </c>
      <c r="Q44" s="4">
        <v>320.29000000000002</v>
      </c>
      <c r="R44" s="4">
        <v>320.29000000000002</v>
      </c>
      <c r="S44" s="4">
        <v>327.05</v>
      </c>
      <c r="T44" s="4">
        <v>490.57</v>
      </c>
      <c r="U44" s="4">
        <v>500.7</v>
      </c>
      <c r="V44" s="4">
        <v>500.7</v>
      </c>
      <c r="W44" s="4">
        <v>510.84</v>
      </c>
      <c r="X44" s="4">
        <v>510.84</v>
      </c>
      <c r="Y44" s="4">
        <v>520.97</v>
      </c>
      <c r="Z44" s="4">
        <v>520.97</v>
      </c>
      <c r="AA44" s="4">
        <v>531.1</v>
      </c>
      <c r="AB44" s="4">
        <v>531.1</v>
      </c>
      <c r="AC44" s="4">
        <v>541.24</v>
      </c>
      <c r="AD44" s="4">
        <v>541.24</v>
      </c>
      <c r="AE44" s="4">
        <v>541.24</v>
      </c>
      <c r="AF44" s="4">
        <v>541.24</v>
      </c>
      <c r="AG44" s="4">
        <v>541.24</v>
      </c>
      <c r="AH44" s="4">
        <v>541.24</v>
      </c>
      <c r="AI44" s="4">
        <v>541.24</v>
      </c>
      <c r="AJ44" s="4">
        <v>541.24</v>
      </c>
      <c r="AK44" s="4">
        <v>541.24</v>
      </c>
      <c r="AL44" s="4">
        <v>541.24</v>
      </c>
      <c r="AM44" s="4">
        <v>541.24</v>
      </c>
      <c r="AN44" s="4">
        <v>541.24</v>
      </c>
      <c r="AO44" s="4">
        <v>541.24</v>
      </c>
      <c r="AP44" s="4">
        <v>541.24</v>
      </c>
      <c r="AQ44" s="4">
        <v>541.24</v>
      </c>
      <c r="AR44" s="4">
        <v>541.24</v>
      </c>
      <c r="AS44" s="4">
        <v>541.24</v>
      </c>
      <c r="AT44" s="4">
        <v>541.24</v>
      </c>
      <c r="AU44" s="4">
        <v>541.24</v>
      </c>
      <c r="AV44" s="4">
        <v>541.24</v>
      </c>
      <c r="AW44" s="4">
        <v>541.24</v>
      </c>
    </row>
    <row r="45" spans="1:49" x14ac:dyDescent="0.2">
      <c r="A45" s="5" t="s">
        <v>44</v>
      </c>
      <c r="B45" s="4">
        <v>131.15</v>
      </c>
      <c r="C45" s="4">
        <v>135.94</v>
      </c>
      <c r="D45" s="4">
        <v>135.94</v>
      </c>
      <c r="E45" s="4">
        <v>139.31</v>
      </c>
      <c r="F45" s="4">
        <v>139.31</v>
      </c>
      <c r="G45" s="4">
        <v>142.69</v>
      </c>
      <c r="H45" s="4">
        <v>142.69</v>
      </c>
      <c r="I45" s="4">
        <v>146.07</v>
      </c>
      <c r="J45" s="4">
        <v>146.07</v>
      </c>
      <c r="K45" s="4">
        <v>298.89999999999998</v>
      </c>
      <c r="L45" s="4">
        <v>303.39999999999998</v>
      </c>
      <c r="M45" s="4">
        <v>310.14999999999998</v>
      </c>
      <c r="N45" s="4">
        <v>310.14999999999998</v>
      </c>
      <c r="O45" s="4">
        <v>316.91000000000003</v>
      </c>
      <c r="P45" s="4">
        <v>316.91000000000003</v>
      </c>
      <c r="Q45" s="4">
        <v>324.55</v>
      </c>
      <c r="R45" s="4">
        <v>324.55</v>
      </c>
      <c r="S45" s="4">
        <v>332.19</v>
      </c>
      <c r="T45" s="4">
        <v>498.29</v>
      </c>
      <c r="U45" s="4">
        <v>509.75</v>
      </c>
      <c r="V45" s="4">
        <v>509.75</v>
      </c>
      <c r="W45" s="4">
        <v>521.22</v>
      </c>
      <c r="X45" s="4">
        <v>521.22</v>
      </c>
      <c r="Y45" s="4">
        <v>532.67999999999995</v>
      </c>
      <c r="Z45" s="4">
        <v>532.67999999999995</v>
      </c>
      <c r="AA45" s="4">
        <v>544.14</v>
      </c>
      <c r="AB45" s="4">
        <v>544.14</v>
      </c>
      <c r="AC45" s="4">
        <v>555.6</v>
      </c>
      <c r="AD45" s="4">
        <v>555.6</v>
      </c>
      <c r="AE45" s="4">
        <v>555.6</v>
      </c>
      <c r="AF45" s="4">
        <v>555.6</v>
      </c>
      <c r="AG45" s="4">
        <v>555.6</v>
      </c>
      <c r="AH45" s="4">
        <v>555.6</v>
      </c>
      <c r="AI45" s="4">
        <v>555.6</v>
      </c>
      <c r="AJ45" s="4">
        <v>555.6</v>
      </c>
      <c r="AK45" s="4">
        <v>555.6</v>
      </c>
      <c r="AL45" s="4">
        <v>555.6</v>
      </c>
      <c r="AM45" s="4">
        <v>555.6</v>
      </c>
      <c r="AN45" s="4">
        <v>555.6</v>
      </c>
      <c r="AO45" s="4">
        <v>555.6</v>
      </c>
      <c r="AP45" s="4">
        <v>555.6</v>
      </c>
      <c r="AQ45" s="4">
        <v>555.6</v>
      </c>
      <c r="AR45" s="4">
        <v>555.6</v>
      </c>
      <c r="AS45" s="4">
        <v>555.6</v>
      </c>
      <c r="AT45" s="4">
        <v>555.6</v>
      </c>
      <c r="AU45" s="4">
        <v>555.6</v>
      </c>
      <c r="AV45" s="4">
        <v>555.6</v>
      </c>
      <c r="AW45" s="4">
        <v>555.6</v>
      </c>
    </row>
    <row r="46" spans="1:49" x14ac:dyDescent="0.2">
      <c r="A46" s="3" t="s">
        <v>45</v>
      </c>
      <c r="B46" s="4">
        <v>132.04</v>
      </c>
      <c r="C46" s="4">
        <v>137.26</v>
      </c>
      <c r="D46" s="4">
        <v>137.26</v>
      </c>
      <c r="E46" s="4">
        <v>141.09</v>
      </c>
      <c r="F46" s="4">
        <v>141.09</v>
      </c>
      <c r="G46" s="4">
        <v>144.91</v>
      </c>
      <c r="H46" s="4">
        <v>144.91</v>
      </c>
      <c r="I46" s="4">
        <v>148.72999999999999</v>
      </c>
      <c r="J46" s="4">
        <v>148.72999999999999</v>
      </c>
      <c r="K46" s="4">
        <v>305.10000000000002</v>
      </c>
      <c r="L46" s="4">
        <v>309.60000000000002</v>
      </c>
      <c r="M46" s="4">
        <v>317.24</v>
      </c>
      <c r="N46" s="4">
        <v>317.24</v>
      </c>
      <c r="O46" s="4">
        <v>324.88</v>
      </c>
      <c r="P46" s="4">
        <v>324.88</v>
      </c>
      <c r="Q46" s="4">
        <v>332.52</v>
      </c>
      <c r="R46" s="4">
        <v>332.52</v>
      </c>
      <c r="S46" s="4">
        <v>340.17</v>
      </c>
      <c r="T46" s="4">
        <v>510.25</v>
      </c>
      <c r="U46" s="4">
        <v>521.71</v>
      </c>
      <c r="V46" s="4">
        <v>521.71</v>
      </c>
      <c r="W46" s="4">
        <v>533.16999999999996</v>
      </c>
      <c r="X46" s="4">
        <v>533.16999999999996</v>
      </c>
      <c r="Y46" s="4">
        <v>544.64</v>
      </c>
      <c r="Z46" s="4">
        <v>544.64</v>
      </c>
      <c r="AA46" s="4">
        <v>556.1</v>
      </c>
      <c r="AB46" s="4">
        <v>556.1</v>
      </c>
      <c r="AC46" s="4">
        <v>567.55999999999995</v>
      </c>
      <c r="AD46" s="4">
        <v>567.55999999999995</v>
      </c>
      <c r="AE46" s="4">
        <v>567.55999999999995</v>
      </c>
      <c r="AF46" s="4">
        <v>567.55999999999995</v>
      </c>
      <c r="AG46" s="4">
        <v>567.55999999999995</v>
      </c>
      <c r="AH46" s="4">
        <v>567.55999999999995</v>
      </c>
      <c r="AI46" s="4">
        <v>567.55999999999995</v>
      </c>
      <c r="AJ46" s="4">
        <v>567.55999999999995</v>
      </c>
      <c r="AK46" s="4">
        <v>567.55999999999995</v>
      </c>
      <c r="AL46" s="4">
        <v>567.55999999999995</v>
      </c>
      <c r="AM46" s="4">
        <v>567.55999999999995</v>
      </c>
      <c r="AN46" s="4">
        <v>567.55999999999995</v>
      </c>
      <c r="AO46" s="4">
        <v>567.55999999999995</v>
      </c>
      <c r="AP46" s="4">
        <v>567.55999999999995</v>
      </c>
      <c r="AQ46" s="4">
        <v>567.55999999999995</v>
      </c>
      <c r="AR46" s="4">
        <v>567.55999999999995</v>
      </c>
      <c r="AS46" s="4">
        <v>567.55999999999995</v>
      </c>
      <c r="AT46" s="4">
        <v>567.55999999999995</v>
      </c>
      <c r="AU46" s="4">
        <v>567.55999999999995</v>
      </c>
      <c r="AV46" s="4">
        <v>567.55999999999995</v>
      </c>
      <c r="AW46" s="4">
        <v>567.55999999999995</v>
      </c>
    </row>
    <row r="47" spans="1:49" x14ac:dyDescent="0.2">
      <c r="A47" s="3" t="s">
        <v>46</v>
      </c>
      <c r="B47" s="4">
        <v>133.12</v>
      </c>
      <c r="C47" s="4">
        <v>137.91</v>
      </c>
      <c r="D47" s="4">
        <v>137.91</v>
      </c>
      <c r="E47" s="4">
        <v>142.41</v>
      </c>
      <c r="F47" s="4">
        <v>142.41</v>
      </c>
      <c r="G47" s="4">
        <v>146.91999999999999</v>
      </c>
      <c r="H47" s="4">
        <v>146.91999999999999</v>
      </c>
      <c r="I47" s="4">
        <v>151.41999999999999</v>
      </c>
      <c r="J47" s="4">
        <v>151.41999999999999</v>
      </c>
      <c r="K47" s="4">
        <v>311.85000000000002</v>
      </c>
      <c r="L47" s="4">
        <v>316.35000000000002</v>
      </c>
      <c r="M47" s="4">
        <v>325.36</v>
      </c>
      <c r="N47" s="4">
        <v>325.36</v>
      </c>
      <c r="O47" s="4">
        <v>334.37</v>
      </c>
      <c r="P47" s="4">
        <v>334.37</v>
      </c>
      <c r="Q47" s="4">
        <v>343.37</v>
      </c>
      <c r="R47" s="4">
        <v>343.37</v>
      </c>
      <c r="S47" s="4">
        <v>352.38</v>
      </c>
      <c r="T47" s="4">
        <v>528.57000000000005</v>
      </c>
      <c r="U47" s="4">
        <v>542.09</v>
      </c>
      <c r="V47" s="4">
        <v>542.09</v>
      </c>
      <c r="W47" s="4">
        <v>555.6</v>
      </c>
      <c r="X47" s="4">
        <v>555.6</v>
      </c>
      <c r="Y47" s="4">
        <v>569.11</v>
      </c>
      <c r="Z47" s="4">
        <v>569.11</v>
      </c>
      <c r="AA47" s="4">
        <v>582.62</v>
      </c>
      <c r="AB47" s="4">
        <v>582.62</v>
      </c>
      <c r="AC47" s="4">
        <v>596.14</v>
      </c>
      <c r="AD47" s="4">
        <v>596.14</v>
      </c>
      <c r="AE47" s="4">
        <v>596.14</v>
      </c>
      <c r="AF47" s="4">
        <v>596.14</v>
      </c>
      <c r="AG47" s="4">
        <v>596.14</v>
      </c>
      <c r="AH47" s="4">
        <v>596.14</v>
      </c>
      <c r="AI47" s="4">
        <v>596.14</v>
      </c>
      <c r="AJ47" s="4">
        <v>596.14</v>
      </c>
      <c r="AK47" s="4">
        <v>596.14</v>
      </c>
      <c r="AL47" s="4">
        <v>596.14</v>
      </c>
      <c r="AM47" s="4">
        <v>596.14</v>
      </c>
      <c r="AN47" s="4">
        <v>596.14</v>
      </c>
      <c r="AO47" s="4">
        <v>596.14</v>
      </c>
      <c r="AP47" s="4">
        <v>596.14</v>
      </c>
      <c r="AQ47" s="4">
        <v>596.14</v>
      </c>
      <c r="AR47" s="4">
        <v>596.14</v>
      </c>
      <c r="AS47" s="4">
        <v>596.14</v>
      </c>
      <c r="AT47" s="4">
        <v>596.14</v>
      </c>
      <c r="AU47" s="4">
        <v>596.14</v>
      </c>
      <c r="AV47" s="4">
        <v>596.14</v>
      </c>
      <c r="AW47" s="4">
        <v>596.14</v>
      </c>
    </row>
    <row r="48" spans="1:49" x14ac:dyDescent="0.2">
      <c r="A48" s="3" t="s">
        <v>47</v>
      </c>
      <c r="B48" s="4">
        <v>137.91</v>
      </c>
      <c r="C48" s="4">
        <v>144.66</v>
      </c>
      <c r="D48" s="4">
        <v>144.66</v>
      </c>
      <c r="E48" s="4">
        <v>150.72</v>
      </c>
      <c r="F48" s="4">
        <v>150.72</v>
      </c>
      <c r="G48" s="4">
        <v>156.77000000000001</v>
      </c>
      <c r="H48" s="4">
        <v>156.77000000000001</v>
      </c>
      <c r="I48" s="4">
        <v>162.82</v>
      </c>
      <c r="J48" s="4">
        <v>162.82</v>
      </c>
      <c r="K48" s="4">
        <v>337.75</v>
      </c>
      <c r="L48" s="4">
        <v>342.25</v>
      </c>
      <c r="M48" s="4">
        <v>354.36</v>
      </c>
      <c r="N48" s="4">
        <v>354.36</v>
      </c>
      <c r="O48" s="4">
        <v>366.46</v>
      </c>
      <c r="P48" s="4">
        <v>366.46</v>
      </c>
      <c r="Q48" s="4">
        <v>378.57</v>
      </c>
      <c r="R48" s="4">
        <v>378.57</v>
      </c>
      <c r="S48" s="4">
        <v>390.67</v>
      </c>
      <c r="T48" s="4">
        <v>586</v>
      </c>
      <c r="U48" s="4">
        <v>604.16</v>
      </c>
      <c r="V48" s="4">
        <v>604.16</v>
      </c>
      <c r="W48" s="4">
        <v>622.32000000000005</v>
      </c>
      <c r="X48" s="4">
        <v>622.32000000000005</v>
      </c>
      <c r="Y48" s="4">
        <v>640.48</v>
      </c>
      <c r="Z48" s="4">
        <v>640.48</v>
      </c>
      <c r="AA48" s="4">
        <v>640.48</v>
      </c>
      <c r="AB48" s="4">
        <v>640.48</v>
      </c>
      <c r="AC48" s="4">
        <v>640.48</v>
      </c>
      <c r="AD48" s="4">
        <v>640.48</v>
      </c>
      <c r="AE48" s="4">
        <v>640.48</v>
      </c>
      <c r="AF48" s="4">
        <v>640.48</v>
      </c>
      <c r="AG48" s="4">
        <v>640.48</v>
      </c>
      <c r="AH48" s="4">
        <v>640.48</v>
      </c>
      <c r="AI48" s="4">
        <v>640.48</v>
      </c>
      <c r="AJ48" s="4">
        <v>640.48</v>
      </c>
      <c r="AK48" s="4">
        <v>640.48</v>
      </c>
      <c r="AL48" s="4">
        <v>640.48</v>
      </c>
      <c r="AM48" s="4">
        <v>640.48</v>
      </c>
      <c r="AN48" s="4">
        <v>640.48</v>
      </c>
      <c r="AO48" s="4">
        <v>640.48</v>
      </c>
      <c r="AP48" s="4">
        <v>640.48</v>
      </c>
      <c r="AQ48" s="4">
        <v>640.48</v>
      </c>
      <c r="AR48" s="4">
        <v>640.48</v>
      </c>
      <c r="AS48" s="4">
        <v>640.48</v>
      </c>
      <c r="AT48" s="4">
        <v>640.48</v>
      </c>
      <c r="AU48" s="4">
        <v>640.48</v>
      </c>
      <c r="AV48" s="4">
        <v>640.48</v>
      </c>
      <c r="AW48" s="4">
        <v>640.48</v>
      </c>
    </row>
    <row r="49" spans="1:49" x14ac:dyDescent="0.2">
      <c r="A49" s="3" t="s">
        <v>48</v>
      </c>
      <c r="B49" s="4">
        <v>137.34</v>
      </c>
      <c r="C49" s="4">
        <v>143.54</v>
      </c>
      <c r="D49" s="4">
        <v>143.54</v>
      </c>
      <c r="E49" s="4">
        <v>148.04</v>
      </c>
      <c r="F49" s="4">
        <v>148.04</v>
      </c>
      <c r="G49" s="4">
        <v>152.55000000000001</v>
      </c>
      <c r="H49" s="4">
        <v>152.55000000000001</v>
      </c>
      <c r="I49" s="4">
        <v>157.05000000000001</v>
      </c>
      <c r="J49" s="4">
        <v>157.05000000000001</v>
      </c>
      <c r="K49" s="4">
        <v>323.11</v>
      </c>
      <c r="L49" s="4">
        <v>327.62</v>
      </c>
      <c r="M49" s="4">
        <v>336.62</v>
      </c>
      <c r="N49" s="4">
        <v>336.62</v>
      </c>
      <c r="O49" s="4">
        <v>345.63</v>
      </c>
      <c r="P49" s="4">
        <v>345.63</v>
      </c>
      <c r="Q49" s="4">
        <v>354.64</v>
      </c>
      <c r="R49" s="4">
        <v>354.64</v>
      </c>
      <c r="S49" s="4">
        <v>363.65</v>
      </c>
      <c r="T49" s="4">
        <v>545.47</v>
      </c>
      <c r="U49" s="4">
        <v>558.98</v>
      </c>
      <c r="V49" s="4">
        <v>558.98</v>
      </c>
      <c r="W49" s="4">
        <v>572.5</v>
      </c>
      <c r="X49" s="4">
        <v>572.5</v>
      </c>
      <c r="Y49" s="4">
        <v>586.01</v>
      </c>
      <c r="Z49" s="4">
        <v>586.01</v>
      </c>
      <c r="AA49" s="4">
        <v>599.52</v>
      </c>
      <c r="AB49" s="4">
        <v>599.52</v>
      </c>
      <c r="AC49" s="4">
        <v>613.03</v>
      </c>
      <c r="AD49" s="4">
        <v>613.03</v>
      </c>
      <c r="AE49" s="4">
        <v>613.03</v>
      </c>
      <c r="AF49" s="4">
        <v>613.03</v>
      </c>
      <c r="AG49" s="4">
        <v>613.03</v>
      </c>
      <c r="AH49" s="4">
        <v>613.03</v>
      </c>
      <c r="AI49" s="4">
        <v>613.03</v>
      </c>
      <c r="AJ49" s="4">
        <v>613.03</v>
      </c>
      <c r="AK49" s="4">
        <v>613.03</v>
      </c>
      <c r="AL49" s="4">
        <v>613.03</v>
      </c>
      <c r="AM49" s="4">
        <v>613.03</v>
      </c>
      <c r="AN49" s="4">
        <v>613.03</v>
      </c>
      <c r="AO49" s="4">
        <v>613.03</v>
      </c>
      <c r="AP49" s="4">
        <v>613.03</v>
      </c>
      <c r="AQ49" s="4">
        <v>613.03</v>
      </c>
      <c r="AR49" s="4">
        <v>613.03</v>
      </c>
      <c r="AS49" s="4">
        <v>613.03</v>
      </c>
      <c r="AT49" s="4">
        <v>613.03</v>
      </c>
      <c r="AU49" s="4">
        <v>613.03</v>
      </c>
      <c r="AV49" s="4">
        <v>613.03</v>
      </c>
      <c r="AW49" s="4">
        <v>613.03</v>
      </c>
    </row>
    <row r="50" spans="1:49" x14ac:dyDescent="0.2">
      <c r="A50" s="3" t="s">
        <v>49</v>
      </c>
      <c r="B50" s="4">
        <v>135.09</v>
      </c>
      <c r="C50" s="4">
        <v>139.6</v>
      </c>
      <c r="D50" s="4">
        <v>139.6</v>
      </c>
      <c r="E50" s="4">
        <v>141.29</v>
      </c>
      <c r="F50" s="4">
        <v>141.29</v>
      </c>
      <c r="G50" s="4">
        <v>143.54</v>
      </c>
      <c r="H50" s="4">
        <v>143.54</v>
      </c>
      <c r="I50" s="4">
        <v>148.04</v>
      </c>
      <c r="J50" s="4">
        <v>148.04</v>
      </c>
      <c r="K50" s="4">
        <v>305.08999999999997</v>
      </c>
      <c r="L50" s="4">
        <v>309.60000000000002</v>
      </c>
      <c r="M50" s="4">
        <v>317.48</v>
      </c>
      <c r="N50" s="4">
        <v>317.48</v>
      </c>
      <c r="O50" s="4">
        <v>325.36</v>
      </c>
      <c r="P50" s="4">
        <v>325.36</v>
      </c>
      <c r="Q50" s="4">
        <v>333.24</v>
      </c>
      <c r="R50" s="4">
        <v>333.24</v>
      </c>
      <c r="S50" s="4">
        <v>341.13</v>
      </c>
      <c r="T50" s="4">
        <v>511.69</v>
      </c>
      <c r="U50" s="4">
        <v>523.51</v>
      </c>
      <c r="V50" s="4">
        <v>523.51</v>
      </c>
      <c r="W50" s="4">
        <v>535.33000000000004</v>
      </c>
      <c r="X50" s="4">
        <v>535.33000000000004</v>
      </c>
      <c r="Y50" s="4">
        <v>547.16</v>
      </c>
      <c r="Z50" s="4">
        <v>547.16</v>
      </c>
      <c r="AA50" s="4">
        <v>558.98</v>
      </c>
      <c r="AB50" s="4">
        <v>558.98</v>
      </c>
      <c r="AC50" s="4">
        <v>570.79999999999995</v>
      </c>
      <c r="AD50" s="4">
        <v>570.79999999999995</v>
      </c>
      <c r="AE50" s="4">
        <v>582.63</v>
      </c>
      <c r="AF50" s="4">
        <v>582.63</v>
      </c>
      <c r="AG50" s="4">
        <v>594.45000000000005</v>
      </c>
      <c r="AH50" s="4">
        <v>594.45000000000005</v>
      </c>
      <c r="AI50" s="4">
        <v>594.45000000000005</v>
      </c>
      <c r="AJ50" s="4">
        <v>594.45000000000005</v>
      </c>
      <c r="AK50" s="4">
        <v>594.45000000000005</v>
      </c>
      <c r="AL50" s="4">
        <v>594.45000000000005</v>
      </c>
      <c r="AM50" s="4">
        <v>594.45000000000005</v>
      </c>
      <c r="AN50" s="4">
        <v>594.45000000000005</v>
      </c>
      <c r="AO50" s="4">
        <v>594.45000000000005</v>
      </c>
      <c r="AP50" s="4">
        <v>594.45000000000005</v>
      </c>
      <c r="AQ50" s="4">
        <v>594.45000000000005</v>
      </c>
      <c r="AR50" s="4">
        <v>594.45000000000005</v>
      </c>
      <c r="AS50" s="4">
        <v>594.45000000000005</v>
      </c>
      <c r="AT50" s="4">
        <v>594.45000000000005</v>
      </c>
      <c r="AU50" s="4">
        <v>594.45000000000005</v>
      </c>
      <c r="AV50" s="4">
        <v>594.45000000000005</v>
      </c>
      <c r="AW50" s="4">
        <v>594.45000000000005</v>
      </c>
    </row>
    <row r="51" spans="1:49" x14ac:dyDescent="0.2">
      <c r="A51" s="3" t="s">
        <v>50</v>
      </c>
      <c r="B51" s="4">
        <v>139.80000000000001</v>
      </c>
      <c r="C51" s="4">
        <v>146.43</v>
      </c>
      <c r="D51" s="4">
        <v>146.43</v>
      </c>
      <c r="E51" s="4">
        <v>152.36000000000001</v>
      </c>
      <c r="F51" s="4">
        <v>152.36000000000001</v>
      </c>
      <c r="G51" s="4">
        <v>161.46</v>
      </c>
      <c r="H51" s="4">
        <v>161.46</v>
      </c>
      <c r="I51" s="4">
        <v>167.51</v>
      </c>
      <c r="J51" s="4">
        <v>167.51</v>
      </c>
      <c r="K51" s="4">
        <v>347.13</v>
      </c>
      <c r="L51" s="4">
        <v>351.64</v>
      </c>
      <c r="M51" s="4">
        <v>363.74</v>
      </c>
      <c r="N51" s="4">
        <v>363.74</v>
      </c>
      <c r="O51" s="4">
        <v>375.84</v>
      </c>
      <c r="P51" s="4">
        <v>375.84</v>
      </c>
      <c r="Q51" s="4">
        <v>387.95</v>
      </c>
      <c r="R51" s="4">
        <v>387.95</v>
      </c>
      <c r="S51" s="4">
        <v>400.05</v>
      </c>
      <c r="T51" s="4">
        <v>600.08000000000004</v>
      </c>
      <c r="U51" s="4">
        <v>618.24</v>
      </c>
      <c r="V51" s="4">
        <v>618.24</v>
      </c>
      <c r="W51" s="4">
        <v>636.39</v>
      </c>
      <c r="X51" s="4">
        <v>636.39</v>
      </c>
      <c r="Y51" s="4">
        <v>654.54999999999995</v>
      </c>
      <c r="Z51" s="4">
        <v>654.54999999999995</v>
      </c>
      <c r="AA51" s="4">
        <v>654.54999999999995</v>
      </c>
      <c r="AB51" s="4">
        <v>654.54999999999995</v>
      </c>
      <c r="AC51" s="4">
        <v>654.54999999999995</v>
      </c>
      <c r="AD51" s="4">
        <v>654.54999999999995</v>
      </c>
      <c r="AE51" s="4">
        <v>654.54999999999995</v>
      </c>
      <c r="AF51" s="4">
        <v>654.54999999999995</v>
      </c>
      <c r="AG51" s="4">
        <v>654.54999999999995</v>
      </c>
      <c r="AH51" s="4">
        <v>654.54999999999995</v>
      </c>
      <c r="AI51" s="4">
        <v>654.54999999999995</v>
      </c>
      <c r="AJ51" s="4">
        <v>654.54999999999995</v>
      </c>
      <c r="AK51" s="4">
        <v>654.54999999999995</v>
      </c>
      <c r="AL51" s="4">
        <v>654.54999999999995</v>
      </c>
      <c r="AM51" s="4">
        <v>654.54999999999995</v>
      </c>
      <c r="AN51" s="4">
        <v>654.54999999999995</v>
      </c>
      <c r="AO51" s="4">
        <v>654.54999999999995</v>
      </c>
      <c r="AP51" s="4">
        <v>654.54999999999995</v>
      </c>
      <c r="AQ51" s="4">
        <v>654.54999999999995</v>
      </c>
      <c r="AR51" s="4">
        <v>654.54999999999995</v>
      </c>
      <c r="AS51" s="4">
        <v>654.54999999999995</v>
      </c>
      <c r="AT51" s="4">
        <v>654.54999999999995</v>
      </c>
      <c r="AU51" s="4">
        <v>654.54999999999995</v>
      </c>
      <c r="AV51" s="4">
        <v>654.54999999999995</v>
      </c>
      <c r="AW51" s="4">
        <v>654.54999999999995</v>
      </c>
    </row>
    <row r="52" spans="1:49" x14ac:dyDescent="0.2">
      <c r="A52" s="3" t="s">
        <v>51</v>
      </c>
      <c r="B52" s="4">
        <v>140.72</v>
      </c>
      <c r="C52" s="4">
        <v>145.22999999999999</v>
      </c>
      <c r="D52" s="4">
        <v>145.22999999999999</v>
      </c>
      <c r="E52" s="4">
        <v>146.91999999999999</v>
      </c>
      <c r="F52" s="4">
        <v>146.91999999999999</v>
      </c>
      <c r="G52" s="4">
        <v>149.16999999999999</v>
      </c>
      <c r="H52" s="4">
        <v>149.16999999999999</v>
      </c>
      <c r="I52" s="4">
        <v>153.66999999999999</v>
      </c>
      <c r="J52" s="4">
        <v>153.66999999999999</v>
      </c>
      <c r="K52" s="4">
        <v>316.35000000000002</v>
      </c>
      <c r="L52" s="4">
        <v>320.86</v>
      </c>
      <c r="M52" s="4">
        <v>328.74</v>
      </c>
      <c r="N52" s="4">
        <v>328.74</v>
      </c>
      <c r="O52" s="4">
        <v>336.62</v>
      </c>
      <c r="P52" s="4">
        <v>336.62</v>
      </c>
      <c r="Q52" s="4">
        <v>344.5</v>
      </c>
      <c r="R52" s="4">
        <v>344.5</v>
      </c>
      <c r="S52" s="4">
        <v>352.38</v>
      </c>
      <c r="T52" s="4">
        <v>528.58000000000004</v>
      </c>
      <c r="U52" s="4">
        <v>540.4</v>
      </c>
      <c r="V52" s="4">
        <v>540.4</v>
      </c>
      <c r="W52" s="4">
        <v>552.22</v>
      </c>
      <c r="X52" s="4">
        <v>552.22</v>
      </c>
      <c r="Y52" s="4">
        <v>564.04999999999995</v>
      </c>
      <c r="Z52" s="4">
        <v>564.04999999999995</v>
      </c>
      <c r="AA52" s="4">
        <v>575.87</v>
      </c>
      <c r="AB52" s="4">
        <v>575.87</v>
      </c>
      <c r="AC52" s="4">
        <v>587.69000000000005</v>
      </c>
      <c r="AD52" s="4">
        <v>587.69000000000005</v>
      </c>
      <c r="AE52" s="4">
        <v>599.52</v>
      </c>
      <c r="AF52" s="4">
        <v>599.52</v>
      </c>
      <c r="AG52" s="4">
        <v>611.34</v>
      </c>
      <c r="AH52" s="4">
        <v>611.34</v>
      </c>
      <c r="AI52" s="4">
        <v>611.34</v>
      </c>
      <c r="AJ52" s="4">
        <v>611.34</v>
      </c>
      <c r="AK52" s="4">
        <v>611.34</v>
      </c>
      <c r="AL52" s="4">
        <v>611.34</v>
      </c>
      <c r="AM52" s="4">
        <v>611.34</v>
      </c>
      <c r="AN52" s="4">
        <v>611.34</v>
      </c>
      <c r="AO52" s="4">
        <v>611.34</v>
      </c>
      <c r="AP52" s="4">
        <v>611.34</v>
      </c>
      <c r="AQ52" s="4">
        <v>611.34</v>
      </c>
      <c r="AR52" s="4">
        <v>611.34</v>
      </c>
      <c r="AS52" s="4">
        <v>611.34</v>
      </c>
      <c r="AT52" s="4">
        <v>611.34</v>
      </c>
      <c r="AU52" s="4">
        <v>611.34</v>
      </c>
      <c r="AV52" s="4">
        <v>611.34</v>
      </c>
      <c r="AW52" s="4">
        <v>611.34</v>
      </c>
    </row>
    <row r="53" spans="1:49" x14ac:dyDescent="0.2">
      <c r="A53" s="3" t="s">
        <v>52</v>
      </c>
      <c r="B53" s="4">
        <v>149.16999999999999</v>
      </c>
      <c r="C53" s="4">
        <v>153.11000000000001</v>
      </c>
      <c r="D53" s="4">
        <v>153.11000000000001</v>
      </c>
      <c r="E53" s="4">
        <v>159.16</v>
      </c>
      <c r="F53" s="4">
        <v>159.16</v>
      </c>
      <c r="G53" s="4">
        <v>165.21</v>
      </c>
      <c r="H53" s="4">
        <v>165.21</v>
      </c>
      <c r="I53" s="4">
        <v>171.27</v>
      </c>
      <c r="J53" s="4">
        <v>171.27</v>
      </c>
      <c r="K53" s="4">
        <v>354.64</v>
      </c>
      <c r="L53" s="4">
        <v>354.64</v>
      </c>
      <c r="M53" s="4">
        <v>366.74</v>
      </c>
      <c r="N53" s="4">
        <v>366.74</v>
      </c>
      <c r="O53" s="4">
        <v>378.85</v>
      </c>
      <c r="P53" s="4">
        <v>378.85</v>
      </c>
      <c r="Q53" s="4">
        <v>390.95</v>
      </c>
      <c r="R53" s="4">
        <v>390.95</v>
      </c>
      <c r="S53" s="4">
        <v>403.06</v>
      </c>
      <c r="T53" s="4">
        <v>604.58000000000004</v>
      </c>
      <c r="U53" s="4">
        <v>622.74</v>
      </c>
      <c r="V53" s="4">
        <v>622.74</v>
      </c>
      <c r="W53" s="4">
        <v>640.9</v>
      </c>
      <c r="X53" s="4">
        <v>640.9</v>
      </c>
      <c r="Y53" s="4">
        <v>659.05</v>
      </c>
      <c r="Z53" s="4">
        <v>659.05</v>
      </c>
      <c r="AA53" s="4">
        <v>677.21</v>
      </c>
      <c r="AB53" s="4">
        <v>677.21</v>
      </c>
      <c r="AC53" s="4">
        <v>677.21</v>
      </c>
      <c r="AD53" s="4">
        <v>677.21</v>
      </c>
      <c r="AE53" s="4">
        <v>677.21</v>
      </c>
      <c r="AF53" s="4">
        <v>677.21</v>
      </c>
      <c r="AG53" s="4">
        <v>677.21</v>
      </c>
      <c r="AH53" s="4">
        <v>677.21</v>
      </c>
      <c r="AI53" s="4">
        <v>677.21</v>
      </c>
      <c r="AJ53" s="4">
        <v>677.21</v>
      </c>
      <c r="AK53" s="4">
        <v>677.21</v>
      </c>
      <c r="AL53" s="4">
        <v>677.21</v>
      </c>
      <c r="AM53" s="4">
        <v>677.21</v>
      </c>
      <c r="AN53" s="4">
        <v>677.21</v>
      </c>
      <c r="AO53" s="4">
        <v>677.21</v>
      </c>
      <c r="AP53" s="4">
        <v>677.21</v>
      </c>
      <c r="AQ53" s="4">
        <v>677.21</v>
      </c>
      <c r="AR53" s="4">
        <v>677.21</v>
      </c>
      <c r="AS53" s="4">
        <v>677.21</v>
      </c>
      <c r="AT53" s="4">
        <v>677.21</v>
      </c>
      <c r="AU53" s="4">
        <v>677.21</v>
      </c>
      <c r="AV53" s="4">
        <v>677.21</v>
      </c>
      <c r="AW53" s="4">
        <v>677.21</v>
      </c>
    </row>
    <row r="54" spans="1:49" x14ac:dyDescent="0.2">
      <c r="A54" s="3" t="s">
        <v>53</v>
      </c>
      <c r="B54" s="4">
        <v>161.84</v>
      </c>
      <c r="C54" s="4">
        <v>161.84</v>
      </c>
      <c r="D54" s="4">
        <v>170.28</v>
      </c>
      <c r="E54" s="4">
        <v>170.28</v>
      </c>
      <c r="F54" s="4">
        <v>178.73</v>
      </c>
      <c r="G54" s="4">
        <v>178.73</v>
      </c>
      <c r="H54" s="4">
        <v>187.17</v>
      </c>
      <c r="I54" s="4">
        <v>187.17</v>
      </c>
      <c r="J54" s="4">
        <v>195.62</v>
      </c>
      <c r="K54" s="4">
        <v>391.23</v>
      </c>
      <c r="L54" s="4">
        <v>408.12</v>
      </c>
      <c r="M54" s="4">
        <v>408.12</v>
      </c>
      <c r="N54" s="4">
        <v>425.01</v>
      </c>
      <c r="O54" s="4">
        <v>425.01</v>
      </c>
      <c r="P54" s="4">
        <v>441.9</v>
      </c>
      <c r="Q54" s="4">
        <v>441.9</v>
      </c>
      <c r="R54" s="4">
        <v>458.79</v>
      </c>
      <c r="S54" s="4">
        <v>458.79</v>
      </c>
      <c r="T54" s="4">
        <v>713.52</v>
      </c>
      <c r="U54" s="4">
        <v>713.52</v>
      </c>
      <c r="V54" s="4">
        <v>738.86</v>
      </c>
      <c r="W54" s="4">
        <v>738.86</v>
      </c>
      <c r="X54" s="4">
        <v>764.2</v>
      </c>
      <c r="Y54" s="4">
        <v>764.2</v>
      </c>
      <c r="Z54" s="4">
        <v>764.2</v>
      </c>
      <c r="AA54" s="4">
        <v>764.2</v>
      </c>
      <c r="AB54" s="4">
        <v>764.2</v>
      </c>
      <c r="AC54" s="4">
        <v>764.2</v>
      </c>
      <c r="AD54" s="4">
        <v>764.2</v>
      </c>
      <c r="AE54" s="4">
        <v>764.2</v>
      </c>
      <c r="AF54" s="4">
        <v>764.2</v>
      </c>
      <c r="AG54" s="4">
        <v>764.2</v>
      </c>
      <c r="AH54" s="4">
        <v>764.2</v>
      </c>
      <c r="AI54" s="4">
        <v>764.2</v>
      </c>
      <c r="AJ54" s="4">
        <v>764.2</v>
      </c>
      <c r="AK54" s="4">
        <v>764.2</v>
      </c>
      <c r="AL54" s="4">
        <v>764.2</v>
      </c>
      <c r="AM54" s="4">
        <v>764.2</v>
      </c>
      <c r="AN54" s="4">
        <v>764.2</v>
      </c>
      <c r="AO54" s="4">
        <v>764.2</v>
      </c>
      <c r="AP54" s="4">
        <v>764.2</v>
      </c>
      <c r="AQ54" s="4">
        <v>764.2</v>
      </c>
      <c r="AR54" s="4">
        <v>764.2</v>
      </c>
      <c r="AS54" s="4">
        <v>764.2</v>
      </c>
      <c r="AT54" s="4">
        <v>764.2</v>
      </c>
      <c r="AU54" s="4">
        <v>764.2</v>
      </c>
      <c r="AV54" s="4">
        <v>764.2</v>
      </c>
      <c r="AW54" s="4">
        <v>764.2</v>
      </c>
    </row>
    <row r="55" spans="1:49" x14ac:dyDescent="0.2">
      <c r="A55" s="3" t="s">
        <v>54</v>
      </c>
      <c r="B55" s="4">
        <v>164.09</v>
      </c>
      <c r="C55" s="4">
        <v>168.03</v>
      </c>
      <c r="D55" s="4">
        <v>168.03</v>
      </c>
      <c r="E55" s="4">
        <v>174.08</v>
      </c>
      <c r="F55" s="4">
        <v>174.08</v>
      </c>
      <c r="G55" s="4">
        <v>180.13</v>
      </c>
      <c r="H55" s="4">
        <v>180.13</v>
      </c>
      <c r="I55" s="4">
        <v>186.19</v>
      </c>
      <c r="J55" s="4">
        <v>186.19</v>
      </c>
      <c r="K55" s="4">
        <v>384.48</v>
      </c>
      <c r="L55" s="4">
        <v>384.48</v>
      </c>
      <c r="M55" s="4">
        <v>396.58</v>
      </c>
      <c r="N55" s="4">
        <v>396.58</v>
      </c>
      <c r="O55" s="4">
        <v>408.69</v>
      </c>
      <c r="P55" s="4">
        <v>408.69</v>
      </c>
      <c r="Q55" s="4">
        <v>420.79</v>
      </c>
      <c r="R55" s="4">
        <v>420.79</v>
      </c>
      <c r="S55" s="4">
        <v>432.89</v>
      </c>
      <c r="T55" s="4">
        <v>649.34</v>
      </c>
      <c r="U55" s="4">
        <v>667.5</v>
      </c>
      <c r="V55" s="4">
        <v>667.5</v>
      </c>
      <c r="W55" s="4">
        <v>685.66</v>
      </c>
      <c r="X55" s="4">
        <v>685.66</v>
      </c>
      <c r="Y55" s="4">
        <v>703.81</v>
      </c>
      <c r="Z55" s="4">
        <v>703.81</v>
      </c>
      <c r="AA55" s="4">
        <v>721.97</v>
      </c>
      <c r="AB55" s="4">
        <v>721.97</v>
      </c>
      <c r="AC55" s="4">
        <v>721.97</v>
      </c>
      <c r="AD55" s="4">
        <v>721.97</v>
      </c>
      <c r="AE55" s="4">
        <v>721.97</v>
      </c>
      <c r="AF55" s="4">
        <v>721.97</v>
      </c>
      <c r="AG55" s="4">
        <v>721.97</v>
      </c>
      <c r="AH55" s="4">
        <v>721.97</v>
      </c>
      <c r="AI55" s="4">
        <v>721.97</v>
      </c>
      <c r="AJ55" s="4">
        <v>721.97</v>
      </c>
      <c r="AK55" s="4">
        <v>721.97</v>
      </c>
      <c r="AL55" s="4">
        <v>721.97</v>
      </c>
      <c r="AM55" s="4">
        <v>721.97</v>
      </c>
      <c r="AN55" s="4">
        <v>721.97</v>
      </c>
      <c r="AO55" s="4">
        <v>721.97</v>
      </c>
      <c r="AP55" s="4">
        <v>721.97</v>
      </c>
      <c r="AQ55" s="4">
        <v>721.97</v>
      </c>
      <c r="AR55" s="4">
        <v>721.97</v>
      </c>
      <c r="AS55" s="4">
        <v>721.97</v>
      </c>
      <c r="AT55" s="4">
        <v>721.97</v>
      </c>
      <c r="AU55" s="4">
        <v>721.97</v>
      </c>
      <c r="AV55" s="4">
        <v>721.97</v>
      </c>
      <c r="AW55" s="4">
        <v>721.97</v>
      </c>
    </row>
    <row r="56" spans="1:49" x14ac:dyDescent="0.2">
      <c r="A56" s="3" t="s">
        <v>55</v>
      </c>
      <c r="B56" s="4">
        <v>168.87</v>
      </c>
      <c r="C56" s="4">
        <v>172.81</v>
      </c>
      <c r="D56" s="4">
        <v>172.81</v>
      </c>
      <c r="E56" s="4">
        <v>178.87</v>
      </c>
      <c r="F56" s="4">
        <v>178.87</v>
      </c>
      <c r="G56" s="4">
        <v>184.92</v>
      </c>
      <c r="H56" s="4">
        <v>184.92</v>
      </c>
      <c r="I56" s="4">
        <v>190.97</v>
      </c>
      <c r="J56" s="4">
        <v>190.97</v>
      </c>
      <c r="K56" s="4">
        <v>394.05</v>
      </c>
      <c r="L56" s="4">
        <v>394.05</v>
      </c>
      <c r="M56" s="4">
        <v>406.15</v>
      </c>
      <c r="N56" s="4">
        <v>406.15</v>
      </c>
      <c r="O56" s="4">
        <v>418.26</v>
      </c>
      <c r="P56" s="4">
        <v>418.26</v>
      </c>
      <c r="Q56" s="4">
        <v>430.36</v>
      </c>
      <c r="R56" s="4">
        <v>430.36</v>
      </c>
      <c r="S56" s="4">
        <v>442.46</v>
      </c>
      <c r="T56" s="4">
        <v>663.7</v>
      </c>
      <c r="U56" s="4">
        <v>681.85</v>
      </c>
      <c r="V56" s="4">
        <v>681.85</v>
      </c>
      <c r="W56" s="4">
        <v>700.01</v>
      </c>
      <c r="X56" s="4">
        <v>700.01</v>
      </c>
      <c r="Y56" s="4">
        <v>718.17</v>
      </c>
      <c r="Z56" s="4">
        <v>718.17</v>
      </c>
      <c r="AA56" s="4">
        <v>736.33</v>
      </c>
      <c r="AB56" s="4">
        <v>736.33</v>
      </c>
      <c r="AC56" s="4">
        <v>736.33</v>
      </c>
      <c r="AD56" s="4">
        <v>736.33</v>
      </c>
      <c r="AE56" s="4">
        <v>736.33</v>
      </c>
      <c r="AF56" s="4">
        <v>736.33</v>
      </c>
      <c r="AG56" s="4">
        <v>736.33</v>
      </c>
      <c r="AH56" s="4">
        <v>736.33</v>
      </c>
      <c r="AI56" s="4">
        <v>736.33</v>
      </c>
      <c r="AJ56" s="4">
        <v>736.33</v>
      </c>
      <c r="AK56" s="4">
        <v>736.33</v>
      </c>
      <c r="AL56" s="4">
        <v>736.33</v>
      </c>
      <c r="AM56" s="4">
        <v>736.33</v>
      </c>
      <c r="AN56" s="4">
        <v>736.33</v>
      </c>
      <c r="AO56" s="4">
        <v>736.33</v>
      </c>
      <c r="AP56" s="4">
        <v>736.33</v>
      </c>
      <c r="AQ56" s="4">
        <v>736.33</v>
      </c>
      <c r="AR56" s="4">
        <v>736.33</v>
      </c>
      <c r="AS56" s="4">
        <v>736.33</v>
      </c>
      <c r="AT56" s="4">
        <v>736.33</v>
      </c>
      <c r="AU56" s="4">
        <v>736.33</v>
      </c>
      <c r="AV56" s="4">
        <v>736.33</v>
      </c>
      <c r="AW56" s="4">
        <v>736.33</v>
      </c>
    </row>
    <row r="57" spans="1:49" x14ac:dyDescent="0.2">
      <c r="A57" s="3" t="s">
        <v>60</v>
      </c>
      <c r="B57" s="4">
        <v>168.87</v>
      </c>
      <c r="C57" s="4">
        <v>172.81</v>
      </c>
      <c r="D57" s="4">
        <v>172.81</v>
      </c>
      <c r="E57" s="4">
        <v>179.71</v>
      </c>
      <c r="F57" s="4">
        <v>179.71</v>
      </c>
      <c r="G57" s="4">
        <v>186.61</v>
      </c>
      <c r="H57" s="4">
        <v>186.61</v>
      </c>
      <c r="I57" s="4">
        <v>193.5</v>
      </c>
      <c r="J57" s="4">
        <v>193.5</v>
      </c>
      <c r="K57" s="4">
        <v>400.8</v>
      </c>
      <c r="L57" s="4">
        <v>400.8</v>
      </c>
      <c r="M57" s="4">
        <v>414.59</v>
      </c>
      <c r="N57" s="4">
        <v>414.59</v>
      </c>
      <c r="O57" s="4">
        <v>428.39</v>
      </c>
      <c r="P57" s="4">
        <v>428.39</v>
      </c>
      <c r="Q57" s="4">
        <v>442.18</v>
      </c>
      <c r="R57" s="4">
        <v>442.18</v>
      </c>
      <c r="S57" s="4">
        <v>455.98</v>
      </c>
      <c r="T57" s="4">
        <v>683.96</v>
      </c>
      <c r="U57" s="4">
        <v>704.65</v>
      </c>
      <c r="V57" s="4">
        <v>704.65</v>
      </c>
      <c r="W57" s="4">
        <v>725.34</v>
      </c>
      <c r="X57" s="4">
        <v>725.34</v>
      </c>
      <c r="Y57" s="4">
        <v>746.03</v>
      </c>
      <c r="Z57" s="4">
        <v>746.03</v>
      </c>
      <c r="AA57" s="4">
        <v>746.03</v>
      </c>
      <c r="AB57" s="4">
        <v>746.03</v>
      </c>
      <c r="AC57" s="4">
        <v>746.03</v>
      </c>
      <c r="AD57" s="4">
        <v>746.03</v>
      </c>
      <c r="AE57" s="4">
        <v>746.03</v>
      </c>
      <c r="AF57" s="4">
        <v>746.03</v>
      </c>
      <c r="AG57" s="4">
        <v>746.03</v>
      </c>
      <c r="AH57" s="4">
        <v>746.03</v>
      </c>
      <c r="AI57" s="4">
        <v>746.03</v>
      </c>
      <c r="AJ57" s="4">
        <v>746.03</v>
      </c>
      <c r="AK57" s="4">
        <v>746.03</v>
      </c>
      <c r="AL57" s="4">
        <v>746.03</v>
      </c>
      <c r="AM57" s="4">
        <v>746.03</v>
      </c>
      <c r="AN57" s="4">
        <v>746.03</v>
      </c>
      <c r="AO57" s="4">
        <v>746.03</v>
      </c>
      <c r="AP57" s="4">
        <v>746.03</v>
      </c>
      <c r="AQ57" s="4">
        <v>746.03</v>
      </c>
      <c r="AR57" s="4">
        <v>746.03</v>
      </c>
      <c r="AS57" s="4">
        <v>746.03</v>
      </c>
      <c r="AT57" s="4">
        <v>746.03</v>
      </c>
      <c r="AU57" s="4">
        <v>746.03</v>
      </c>
      <c r="AV57" s="4">
        <v>746.03</v>
      </c>
      <c r="AW57" s="4">
        <v>746.03</v>
      </c>
    </row>
    <row r="58" spans="1:49" x14ac:dyDescent="0.2">
      <c r="A58" s="3" t="s">
        <v>59</v>
      </c>
      <c r="B58" s="4">
        <v>181.07</v>
      </c>
      <c r="C58" s="4">
        <v>185.01</v>
      </c>
      <c r="D58" s="4">
        <v>185.01</v>
      </c>
      <c r="E58" s="4">
        <v>191.06</v>
      </c>
      <c r="F58" s="4">
        <v>191.06</v>
      </c>
      <c r="G58" s="4">
        <v>197.12</v>
      </c>
      <c r="H58" s="4">
        <v>197.12</v>
      </c>
      <c r="I58" s="4">
        <v>203.17</v>
      </c>
      <c r="J58" s="4">
        <v>203.17</v>
      </c>
      <c r="K58" s="4">
        <v>418.44</v>
      </c>
      <c r="L58" s="4">
        <v>418.44</v>
      </c>
      <c r="M58" s="4">
        <v>430.55</v>
      </c>
      <c r="N58" s="4">
        <v>430.55</v>
      </c>
      <c r="O58" s="4">
        <v>442.65</v>
      </c>
      <c r="P58" s="4">
        <v>442.65</v>
      </c>
      <c r="Q58" s="4">
        <v>454.76</v>
      </c>
      <c r="R58" s="4">
        <v>454.76</v>
      </c>
      <c r="S58" s="4">
        <v>466.86</v>
      </c>
      <c r="T58" s="4">
        <v>700.29</v>
      </c>
      <c r="U58" s="4">
        <v>718.45</v>
      </c>
      <c r="V58" s="4">
        <v>718.45</v>
      </c>
      <c r="W58" s="4">
        <v>736.61</v>
      </c>
      <c r="X58" s="4">
        <v>736.61</v>
      </c>
      <c r="Y58" s="4">
        <v>754.76</v>
      </c>
      <c r="Z58" s="4">
        <v>754.76</v>
      </c>
      <c r="AA58" s="4">
        <v>754.76</v>
      </c>
      <c r="AB58" s="4">
        <v>754.76</v>
      </c>
      <c r="AC58" s="4">
        <v>754.76</v>
      </c>
      <c r="AD58" s="4">
        <v>754.76</v>
      </c>
      <c r="AE58" s="4">
        <v>754.76</v>
      </c>
      <c r="AF58" s="4">
        <v>754.76</v>
      </c>
      <c r="AG58" s="4">
        <v>754.76</v>
      </c>
      <c r="AH58" s="4">
        <v>754.76</v>
      </c>
      <c r="AI58" s="4">
        <v>754.76</v>
      </c>
      <c r="AJ58" s="4">
        <v>754.76</v>
      </c>
      <c r="AK58" s="4">
        <v>754.76</v>
      </c>
      <c r="AL58" s="4">
        <v>754.76</v>
      </c>
      <c r="AM58" s="4">
        <v>754.76</v>
      </c>
      <c r="AN58" s="4">
        <v>754.76</v>
      </c>
      <c r="AO58" s="4">
        <v>754.76</v>
      </c>
      <c r="AP58" s="4">
        <v>754.76</v>
      </c>
      <c r="AQ58" s="4">
        <v>754.76</v>
      </c>
      <c r="AR58" s="4">
        <v>754.76</v>
      </c>
      <c r="AS58" s="4">
        <v>754.76</v>
      </c>
      <c r="AT58" s="4">
        <v>754.76</v>
      </c>
      <c r="AU58" s="4">
        <v>754.76</v>
      </c>
      <c r="AV58" s="4">
        <v>754.76</v>
      </c>
      <c r="AW58" s="4">
        <v>754.76</v>
      </c>
    </row>
    <row r="59" spans="1:49" x14ac:dyDescent="0.2">
      <c r="A59" s="3" t="s">
        <v>58</v>
      </c>
      <c r="B59" s="4">
        <v>182.95</v>
      </c>
      <c r="C59" s="4">
        <v>182.95</v>
      </c>
      <c r="D59" s="4">
        <v>191.39</v>
      </c>
      <c r="E59" s="4">
        <v>191.39</v>
      </c>
      <c r="F59" s="4">
        <v>199.84</v>
      </c>
      <c r="G59" s="4">
        <v>199.84</v>
      </c>
      <c r="H59" s="4">
        <v>208.28</v>
      </c>
      <c r="I59" s="4">
        <v>208.28</v>
      </c>
      <c r="J59" s="4">
        <v>216.73</v>
      </c>
      <c r="K59" s="4">
        <v>433.46</v>
      </c>
      <c r="L59" s="4">
        <v>450.35</v>
      </c>
      <c r="M59" s="4">
        <v>450.35</v>
      </c>
      <c r="N59" s="4">
        <v>467.24</v>
      </c>
      <c r="O59" s="4">
        <v>467.24</v>
      </c>
      <c r="P59" s="4">
        <v>484.13</v>
      </c>
      <c r="Q59" s="4">
        <v>484.13</v>
      </c>
      <c r="R59" s="4">
        <v>501.02</v>
      </c>
      <c r="S59" s="4">
        <v>501.02</v>
      </c>
      <c r="T59" s="4">
        <v>776.86</v>
      </c>
      <c r="U59" s="4">
        <v>776.86</v>
      </c>
      <c r="V59" s="4">
        <v>802.2</v>
      </c>
      <c r="W59" s="4">
        <v>802.2</v>
      </c>
      <c r="X59" s="4">
        <v>827.53</v>
      </c>
      <c r="Y59" s="4">
        <v>827.53</v>
      </c>
      <c r="Z59" s="4">
        <v>827.53</v>
      </c>
      <c r="AA59" s="4">
        <v>827.53</v>
      </c>
      <c r="AB59" s="4">
        <v>827.53</v>
      </c>
      <c r="AC59" s="4">
        <v>827.53</v>
      </c>
      <c r="AD59" s="4">
        <v>827.53</v>
      </c>
      <c r="AE59" s="4">
        <v>827.53</v>
      </c>
      <c r="AF59" s="4">
        <v>827.53</v>
      </c>
      <c r="AG59" s="4">
        <v>827.53</v>
      </c>
      <c r="AH59" s="4">
        <v>827.53</v>
      </c>
      <c r="AI59" s="4">
        <v>827.53</v>
      </c>
      <c r="AJ59" s="4">
        <v>827.53</v>
      </c>
      <c r="AK59" s="4">
        <v>827.53</v>
      </c>
      <c r="AL59" s="4">
        <v>827.53</v>
      </c>
      <c r="AM59" s="4">
        <v>827.53</v>
      </c>
      <c r="AN59" s="4">
        <v>827.53</v>
      </c>
      <c r="AO59" s="4">
        <v>827.53</v>
      </c>
      <c r="AP59" s="4">
        <v>827.53</v>
      </c>
      <c r="AQ59" s="4">
        <v>827.53</v>
      </c>
      <c r="AR59" s="4">
        <v>827.53</v>
      </c>
      <c r="AS59" s="4">
        <v>827.53</v>
      </c>
      <c r="AT59" s="4">
        <v>827.53</v>
      </c>
      <c r="AU59" s="4">
        <v>827.53</v>
      </c>
      <c r="AV59" s="4">
        <v>827.53</v>
      </c>
      <c r="AW59" s="4">
        <v>827.53</v>
      </c>
    </row>
    <row r="60" spans="1:49" x14ac:dyDescent="0.2">
      <c r="A60" s="3" t="s">
        <v>57</v>
      </c>
      <c r="B60" s="4">
        <v>188.58</v>
      </c>
      <c r="C60" s="4">
        <v>192.52</v>
      </c>
      <c r="D60" s="4">
        <v>192.52</v>
      </c>
      <c r="E60" s="4">
        <v>199.42</v>
      </c>
      <c r="F60" s="4">
        <v>199.42</v>
      </c>
      <c r="G60" s="4">
        <v>206.31</v>
      </c>
      <c r="H60" s="4">
        <v>206.31</v>
      </c>
      <c r="I60" s="4">
        <v>213.21</v>
      </c>
      <c r="J60" s="4">
        <v>213.21</v>
      </c>
      <c r="K60" s="4">
        <v>440.21</v>
      </c>
      <c r="L60" s="4">
        <v>440.21</v>
      </c>
      <c r="M60" s="4">
        <v>454</v>
      </c>
      <c r="N60" s="4">
        <v>454</v>
      </c>
      <c r="O60" s="4">
        <v>467.8</v>
      </c>
      <c r="P60" s="4">
        <v>467.8</v>
      </c>
      <c r="Q60" s="4">
        <v>481.59</v>
      </c>
      <c r="R60" s="4">
        <v>481.59</v>
      </c>
      <c r="S60" s="4">
        <v>495.39</v>
      </c>
      <c r="T60" s="4">
        <v>743.08</v>
      </c>
      <c r="U60" s="4">
        <v>763.77</v>
      </c>
      <c r="V60" s="4">
        <v>763.77</v>
      </c>
      <c r="W60" s="4">
        <v>784.46</v>
      </c>
      <c r="X60" s="4">
        <v>784.46</v>
      </c>
      <c r="Y60" s="4">
        <v>784.46</v>
      </c>
      <c r="Z60" s="4">
        <v>784.46</v>
      </c>
      <c r="AA60" s="4">
        <v>784.46</v>
      </c>
      <c r="AB60" s="4">
        <v>784.46</v>
      </c>
      <c r="AC60" s="4">
        <v>784.46</v>
      </c>
      <c r="AD60" s="4">
        <v>784.46</v>
      </c>
      <c r="AE60" s="4">
        <v>784.46</v>
      </c>
      <c r="AF60" s="4">
        <v>784.46</v>
      </c>
      <c r="AG60" s="4">
        <v>784.46</v>
      </c>
      <c r="AH60" s="4">
        <v>784.46</v>
      </c>
      <c r="AI60" s="4">
        <v>784.46</v>
      </c>
      <c r="AJ60" s="4">
        <v>784.46</v>
      </c>
      <c r="AK60" s="4">
        <v>784.46</v>
      </c>
      <c r="AL60" s="4">
        <v>784.46</v>
      </c>
      <c r="AM60" s="4">
        <v>784.46</v>
      </c>
      <c r="AN60" s="4">
        <v>784.46</v>
      </c>
      <c r="AO60" s="4">
        <v>784.46</v>
      </c>
      <c r="AP60" s="4">
        <v>784.46</v>
      </c>
      <c r="AQ60" s="4">
        <v>784.46</v>
      </c>
      <c r="AR60" s="4">
        <v>784.46</v>
      </c>
      <c r="AS60" s="4">
        <v>784.46</v>
      </c>
      <c r="AT60" s="4">
        <v>784.46</v>
      </c>
      <c r="AU60" s="4">
        <v>784.46</v>
      </c>
      <c r="AV60" s="4">
        <v>784.46</v>
      </c>
      <c r="AW60" s="4">
        <v>784.46</v>
      </c>
    </row>
    <row r="61" spans="1:49" x14ac:dyDescent="0.2">
      <c r="A61" s="3" t="s">
        <v>56</v>
      </c>
      <c r="B61" s="4">
        <v>197.59</v>
      </c>
      <c r="C61" s="4">
        <v>197.59</v>
      </c>
      <c r="D61" s="4">
        <v>206.03</v>
      </c>
      <c r="E61" s="4">
        <v>206.03</v>
      </c>
      <c r="F61" s="4">
        <v>214.48</v>
      </c>
      <c r="G61" s="4">
        <v>214.48</v>
      </c>
      <c r="H61" s="4">
        <v>222.92</v>
      </c>
      <c r="I61" s="4">
        <v>222.92</v>
      </c>
      <c r="J61" s="4">
        <v>231.37</v>
      </c>
      <c r="K61" s="4">
        <v>462.73</v>
      </c>
      <c r="L61" s="4">
        <v>479.62</v>
      </c>
      <c r="M61" s="4">
        <v>479.62</v>
      </c>
      <c r="N61" s="4">
        <v>496.51</v>
      </c>
      <c r="O61" s="4">
        <v>496.51</v>
      </c>
      <c r="P61" s="4">
        <v>513.4</v>
      </c>
      <c r="Q61" s="4">
        <v>513.4</v>
      </c>
      <c r="R61" s="4">
        <v>530.29</v>
      </c>
      <c r="S61" s="4">
        <v>530.29</v>
      </c>
      <c r="T61" s="4">
        <v>820.78</v>
      </c>
      <c r="U61" s="4">
        <v>820.78</v>
      </c>
      <c r="V61" s="4">
        <v>846.11</v>
      </c>
      <c r="W61" s="4">
        <v>846.11</v>
      </c>
      <c r="X61" s="4">
        <v>871.45</v>
      </c>
      <c r="Y61" s="4">
        <v>871.45</v>
      </c>
      <c r="Z61" s="4">
        <v>896.78</v>
      </c>
      <c r="AA61" s="4">
        <v>896.78</v>
      </c>
      <c r="AB61" s="4">
        <v>922.12</v>
      </c>
      <c r="AC61" s="4">
        <v>922.12</v>
      </c>
      <c r="AD61" s="4">
        <v>947.45</v>
      </c>
      <c r="AE61" s="4">
        <v>947.45</v>
      </c>
      <c r="AF61" s="4">
        <v>947.45</v>
      </c>
      <c r="AG61" s="4">
        <v>947.45</v>
      </c>
      <c r="AH61" s="4">
        <v>947.45</v>
      </c>
      <c r="AI61" s="4">
        <v>947.45</v>
      </c>
      <c r="AJ61" s="4">
        <v>947.45</v>
      </c>
      <c r="AK61" s="4">
        <v>947.45</v>
      </c>
      <c r="AL61" s="4">
        <v>947.45</v>
      </c>
      <c r="AM61" s="4">
        <v>947.45</v>
      </c>
      <c r="AN61" s="4">
        <v>947.45</v>
      </c>
      <c r="AO61" s="4">
        <v>947.45</v>
      </c>
      <c r="AP61" s="4">
        <v>947.45</v>
      </c>
      <c r="AQ61" s="4">
        <v>947.45</v>
      </c>
      <c r="AR61" s="4">
        <v>947.45</v>
      </c>
      <c r="AS61" s="4">
        <v>947.45</v>
      </c>
      <c r="AT61" s="4">
        <v>947.45</v>
      </c>
      <c r="AU61" s="4">
        <v>947.45</v>
      </c>
      <c r="AV61" s="4">
        <v>947.45</v>
      </c>
      <c r="AW61" s="4">
        <v>947.45</v>
      </c>
    </row>
    <row r="62" spans="1:49" x14ac:dyDescent="0.2">
      <c r="A62" s="3" t="s">
        <v>61</v>
      </c>
      <c r="B62" s="4">
        <v>207.44</v>
      </c>
      <c r="C62" s="4">
        <v>211.66</v>
      </c>
      <c r="D62" s="4">
        <v>211.66</v>
      </c>
      <c r="E62" s="4">
        <v>220.11</v>
      </c>
      <c r="F62" s="4">
        <v>220.11</v>
      </c>
      <c r="G62" s="4">
        <v>228.55</v>
      </c>
      <c r="H62" s="4">
        <v>228.55</v>
      </c>
      <c r="I62" s="4">
        <v>237</v>
      </c>
      <c r="J62" s="4">
        <v>237</v>
      </c>
      <c r="K62" s="4">
        <v>490.88</v>
      </c>
      <c r="L62" s="4">
        <v>490.88</v>
      </c>
      <c r="M62" s="4">
        <v>507.77</v>
      </c>
      <c r="N62" s="4">
        <v>507.77</v>
      </c>
      <c r="O62" s="4">
        <v>524.66</v>
      </c>
      <c r="P62" s="4">
        <v>524.66</v>
      </c>
      <c r="Q62" s="4">
        <v>541.54999999999995</v>
      </c>
      <c r="R62" s="4">
        <v>541.54999999999995</v>
      </c>
      <c r="S62" s="4">
        <v>558.44000000000005</v>
      </c>
      <c r="T62" s="4">
        <v>837.67</v>
      </c>
      <c r="U62" s="4">
        <v>863</v>
      </c>
      <c r="V62" s="4">
        <v>863</v>
      </c>
      <c r="W62" s="4">
        <v>863</v>
      </c>
      <c r="X62" s="4">
        <v>863</v>
      </c>
      <c r="Y62" s="4">
        <v>863</v>
      </c>
      <c r="Z62" s="4">
        <v>863</v>
      </c>
      <c r="AA62" s="4">
        <v>863</v>
      </c>
      <c r="AB62" s="4">
        <v>863</v>
      </c>
      <c r="AC62" s="4">
        <v>863</v>
      </c>
      <c r="AD62" s="4">
        <v>863</v>
      </c>
      <c r="AE62" s="4">
        <v>863</v>
      </c>
      <c r="AF62" s="4">
        <v>863</v>
      </c>
      <c r="AG62" s="4">
        <v>863</v>
      </c>
      <c r="AH62" s="4">
        <v>863</v>
      </c>
      <c r="AI62" s="4">
        <v>863</v>
      </c>
      <c r="AJ62" s="4">
        <v>863</v>
      </c>
      <c r="AK62" s="4">
        <v>863</v>
      </c>
      <c r="AL62" s="4">
        <v>863</v>
      </c>
      <c r="AM62" s="4">
        <v>863</v>
      </c>
      <c r="AN62" s="4">
        <v>863</v>
      </c>
      <c r="AO62" s="4">
        <v>863</v>
      </c>
      <c r="AP62" s="4">
        <v>863</v>
      </c>
      <c r="AQ62" s="4">
        <v>863</v>
      </c>
      <c r="AR62" s="4">
        <v>863</v>
      </c>
      <c r="AS62" s="4">
        <v>863</v>
      </c>
      <c r="AT62" s="4">
        <v>863</v>
      </c>
      <c r="AU62" s="4">
        <v>863</v>
      </c>
      <c r="AV62" s="4">
        <v>863</v>
      </c>
      <c r="AW62" s="4">
        <v>863</v>
      </c>
    </row>
    <row r="63" spans="1:49" x14ac:dyDescent="0.2">
      <c r="A63" s="3" t="s">
        <v>62</v>
      </c>
      <c r="B63" s="4">
        <v>208.85</v>
      </c>
      <c r="C63" s="4">
        <v>208.85</v>
      </c>
      <c r="D63" s="4">
        <v>217.29</v>
      </c>
      <c r="E63" s="4">
        <v>217.29</v>
      </c>
      <c r="F63" s="4">
        <v>225.74</v>
      </c>
      <c r="G63" s="4">
        <v>225.74</v>
      </c>
      <c r="H63" s="4">
        <v>234.18</v>
      </c>
      <c r="I63" s="4">
        <v>234.18</v>
      </c>
      <c r="J63" s="4">
        <v>242.63</v>
      </c>
      <c r="K63" s="4">
        <v>485.25</v>
      </c>
      <c r="L63" s="4">
        <v>502.14</v>
      </c>
      <c r="M63" s="4">
        <v>502.14</v>
      </c>
      <c r="N63" s="4">
        <v>519.03</v>
      </c>
      <c r="O63" s="4">
        <v>519.03</v>
      </c>
      <c r="P63" s="4">
        <v>535.91999999999996</v>
      </c>
      <c r="Q63" s="4">
        <v>535.91999999999996</v>
      </c>
      <c r="R63" s="4">
        <v>552.80999999999995</v>
      </c>
      <c r="S63" s="4">
        <v>552.80999999999995</v>
      </c>
      <c r="T63" s="4">
        <v>854.56</v>
      </c>
      <c r="U63" s="4">
        <v>854.56</v>
      </c>
      <c r="V63" s="4">
        <v>879.89</v>
      </c>
      <c r="W63" s="4">
        <v>879.89</v>
      </c>
      <c r="X63" s="4">
        <v>905.23</v>
      </c>
      <c r="Y63" s="4">
        <v>905.23</v>
      </c>
      <c r="Z63" s="4">
        <v>930.56</v>
      </c>
      <c r="AA63" s="4">
        <v>930.56</v>
      </c>
      <c r="AB63" s="4">
        <v>955.4</v>
      </c>
      <c r="AC63" s="4">
        <v>955.4</v>
      </c>
      <c r="AD63" s="4">
        <v>980.74</v>
      </c>
      <c r="AE63" s="4">
        <v>980.74</v>
      </c>
      <c r="AF63" s="4">
        <v>1006.07</v>
      </c>
      <c r="AG63" s="4">
        <v>1006.07</v>
      </c>
      <c r="AH63" s="4">
        <v>1006.07</v>
      </c>
      <c r="AI63" s="4">
        <v>1006.07</v>
      </c>
      <c r="AJ63" s="4">
        <v>1006.07</v>
      </c>
      <c r="AK63" s="4">
        <v>1006.07</v>
      </c>
      <c r="AL63" s="4">
        <v>1006.07</v>
      </c>
      <c r="AM63" s="4">
        <v>1006.07</v>
      </c>
      <c r="AN63" s="4">
        <v>1006.07</v>
      </c>
      <c r="AO63" s="4">
        <v>1006.07</v>
      </c>
      <c r="AP63" s="4">
        <v>1006.07</v>
      </c>
      <c r="AQ63" s="4">
        <v>1006.07</v>
      </c>
      <c r="AR63" s="4">
        <v>1006.07</v>
      </c>
      <c r="AS63" s="4">
        <v>1006.07</v>
      </c>
      <c r="AT63" s="4">
        <v>1006.07</v>
      </c>
      <c r="AU63" s="4">
        <v>1006.07</v>
      </c>
      <c r="AV63" s="4">
        <v>1006.07</v>
      </c>
      <c r="AW63" s="4">
        <v>1006.07</v>
      </c>
    </row>
    <row r="64" spans="1:49" x14ac:dyDescent="0.2">
      <c r="A64" s="3" t="s">
        <v>63</v>
      </c>
      <c r="B64" s="4">
        <v>222.92</v>
      </c>
      <c r="C64" s="4">
        <v>222.92</v>
      </c>
      <c r="D64" s="4">
        <v>231.37</v>
      </c>
      <c r="E64" s="4">
        <v>231.37</v>
      </c>
      <c r="F64" s="4">
        <v>239.81</v>
      </c>
      <c r="G64" s="4">
        <v>239.81</v>
      </c>
      <c r="H64" s="4">
        <v>248.26</v>
      </c>
      <c r="I64" s="4">
        <v>248.26</v>
      </c>
      <c r="J64" s="4">
        <v>256.7</v>
      </c>
      <c r="K64" s="4">
        <v>513.4</v>
      </c>
      <c r="L64" s="4">
        <v>530.29</v>
      </c>
      <c r="M64" s="4">
        <v>530.29</v>
      </c>
      <c r="N64" s="4">
        <v>547.17999999999995</v>
      </c>
      <c r="O64" s="4">
        <v>547.17999999999995</v>
      </c>
      <c r="P64" s="4">
        <v>564.07000000000005</v>
      </c>
      <c r="Q64" s="4">
        <v>564.07000000000005</v>
      </c>
      <c r="R64" s="4">
        <v>580.96</v>
      </c>
      <c r="S64" s="4">
        <v>580.96</v>
      </c>
      <c r="T64" s="4">
        <v>896.78</v>
      </c>
      <c r="U64" s="4">
        <v>896.78</v>
      </c>
      <c r="V64" s="4">
        <v>922.12</v>
      </c>
      <c r="W64" s="4">
        <v>922.12</v>
      </c>
      <c r="X64" s="4">
        <v>947.45</v>
      </c>
      <c r="Y64" s="4">
        <v>947.45</v>
      </c>
      <c r="Z64" s="4">
        <v>947.45</v>
      </c>
      <c r="AA64" s="4">
        <v>947.45</v>
      </c>
      <c r="AB64" s="4">
        <v>947.45</v>
      </c>
      <c r="AC64" s="4">
        <v>947.45</v>
      </c>
      <c r="AD64" s="4">
        <v>947.45</v>
      </c>
      <c r="AE64" s="4">
        <v>947.45</v>
      </c>
      <c r="AF64" s="4">
        <v>947.45</v>
      </c>
      <c r="AG64" s="4">
        <v>947.45</v>
      </c>
      <c r="AH64" s="4">
        <v>947.45</v>
      </c>
      <c r="AI64" s="4">
        <v>947.45</v>
      </c>
      <c r="AJ64" s="4">
        <v>947.45</v>
      </c>
      <c r="AK64" s="4">
        <v>947.45</v>
      </c>
      <c r="AL64" s="4">
        <v>947.45</v>
      </c>
      <c r="AM64" s="4">
        <v>947.45</v>
      </c>
      <c r="AN64" s="4">
        <v>947.45</v>
      </c>
      <c r="AO64" s="4">
        <v>947.45</v>
      </c>
      <c r="AP64" s="4">
        <v>947.45</v>
      </c>
      <c r="AQ64" s="4">
        <v>947.45</v>
      </c>
      <c r="AR64" s="4">
        <v>947.45</v>
      </c>
      <c r="AS64" s="4">
        <v>947.45</v>
      </c>
      <c r="AT64" s="4">
        <v>947.45</v>
      </c>
      <c r="AU64" s="4">
        <v>947.45</v>
      </c>
      <c r="AV64" s="4">
        <v>947.45</v>
      </c>
      <c r="AW64" s="4">
        <v>947.45</v>
      </c>
    </row>
    <row r="65" spans="1:49" x14ac:dyDescent="0.2">
      <c r="A65" s="3" t="s">
        <v>64</v>
      </c>
      <c r="B65" s="4">
        <v>234.18</v>
      </c>
      <c r="C65" s="4">
        <v>234.18</v>
      </c>
      <c r="D65" s="4">
        <v>242.63</v>
      </c>
      <c r="E65" s="4">
        <v>242.63</v>
      </c>
      <c r="F65" s="4">
        <v>251.07</v>
      </c>
      <c r="G65" s="4">
        <v>251.07</v>
      </c>
      <c r="H65" s="4">
        <v>259.52</v>
      </c>
      <c r="I65" s="4">
        <v>259.52</v>
      </c>
      <c r="J65" s="4">
        <v>267.95999999999998</v>
      </c>
      <c r="K65" s="4">
        <v>535.91999999999996</v>
      </c>
      <c r="L65" s="4">
        <v>552.80999999999995</v>
      </c>
      <c r="M65" s="4">
        <v>552.80999999999995</v>
      </c>
      <c r="N65" s="4">
        <v>569.70000000000005</v>
      </c>
      <c r="O65" s="4">
        <v>569.70000000000005</v>
      </c>
      <c r="P65" s="4">
        <v>586.59</v>
      </c>
      <c r="Q65" s="4">
        <v>586.59</v>
      </c>
      <c r="R65" s="4">
        <v>603.48</v>
      </c>
      <c r="S65" s="4">
        <v>603.48</v>
      </c>
      <c r="T65" s="4">
        <v>930.56</v>
      </c>
      <c r="U65" s="4">
        <v>930.56</v>
      </c>
      <c r="V65" s="4">
        <v>955.9</v>
      </c>
      <c r="W65" s="4">
        <v>955.9</v>
      </c>
      <c r="X65" s="4">
        <v>981.23</v>
      </c>
      <c r="Y65" s="4">
        <v>981.23</v>
      </c>
      <c r="Z65" s="4">
        <v>981.23</v>
      </c>
      <c r="AA65" s="4">
        <v>981.23</v>
      </c>
      <c r="AB65" s="4">
        <v>981.23</v>
      </c>
      <c r="AC65" s="4">
        <v>981.23</v>
      </c>
      <c r="AD65" s="4">
        <v>981.23</v>
      </c>
      <c r="AE65" s="4">
        <v>981.23</v>
      </c>
      <c r="AF65" s="4">
        <v>981.23</v>
      </c>
      <c r="AG65" s="4">
        <v>981.23</v>
      </c>
      <c r="AH65" s="4">
        <v>981.23</v>
      </c>
      <c r="AI65" s="4">
        <v>981.23</v>
      </c>
      <c r="AJ65" s="4">
        <v>981.23</v>
      </c>
      <c r="AK65" s="4">
        <v>981.23</v>
      </c>
      <c r="AL65" s="4">
        <v>981.23</v>
      </c>
      <c r="AM65" s="4">
        <v>981.23</v>
      </c>
      <c r="AN65" s="4">
        <v>981.23</v>
      </c>
      <c r="AO65" s="4">
        <v>981.23</v>
      </c>
      <c r="AP65" s="4">
        <v>981.23</v>
      </c>
      <c r="AQ65" s="4">
        <v>981.23</v>
      </c>
      <c r="AR65" s="4">
        <v>981.23</v>
      </c>
      <c r="AS65" s="4">
        <v>981.23</v>
      </c>
      <c r="AT65" s="4">
        <v>981.23</v>
      </c>
      <c r="AU65" s="4">
        <v>981.23</v>
      </c>
      <c r="AV65" s="4">
        <v>981.23</v>
      </c>
      <c r="AW65" s="4">
        <v>981.23</v>
      </c>
    </row>
    <row r="66" spans="1:49" x14ac:dyDescent="0.2">
      <c r="A66" s="3" t="s">
        <v>65</v>
      </c>
      <c r="B66" s="4">
        <v>137.34</v>
      </c>
      <c r="C66" s="4">
        <v>143.54</v>
      </c>
      <c r="D66" s="4">
        <v>143.54</v>
      </c>
      <c r="E66" s="4">
        <v>148.04</v>
      </c>
      <c r="F66" s="4">
        <v>148.04</v>
      </c>
      <c r="G66" s="4">
        <v>152.55000000000001</v>
      </c>
      <c r="H66" s="4">
        <v>152.55000000000001</v>
      </c>
      <c r="I66" s="4">
        <v>157.05000000000001</v>
      </c>
      <c r="J66" s="4">
        <v>157.05000000000001</v>
      </c>
      <c r="K66" s="4">
        <v>323.11</v>
      </c>
      <c r="L66" s="4">
        <v>327.61</v>
      </c>
      <c r="M66" s="4">
        <v>336.62</v>
      </c>
      <c r="N66" s="4">
        <v>336.62</v>
      </c>
      <c r="O66" s="4">
        <v>345.63</v>
      </c>
      <c r="P66" s="4">
        <v>345.63</v>
      </c>
      <c r="Q66" s="4">
        <v>354.64</v>
      </c>
      <c r="R66" s="4">
        <v>354.64</v>
      </c>
      <c r="S66" s="4">
        <v>363.64</v>
      </c>
      <c r="T66" s="4">
        <v>545.46</v>
      </c>
      <c r="U66" s="4">
        <v>558.98</v>
      </c>
      <c r="V66" s="4">
        <v>558.98</v>
      </c>
      <c r="W66" s="4">
        <v>572.49</v>
      </c>
      <c r="X66" s="4">
        <v>572.49</v>
      </c>
      <c r="Y66" s="4">
        <v>586</v>
      </c>
      <c r="Z66" s="4">
        <v>586</v>
      </c>
      <c r="AA66" s="4">
        <v>599.52</v>
      </c>
      <c r="AB66" s="4">
        <v>599.52</v>
      </c>
      <c r="AC66" s="4">
        <v>613.03</v>
      </c>
      <c r="AD66" s="4">
        <v>613.03</v>
      </c>
      <c r="AE66" s="4">
        <v>613.03</v>
      </c>
      <c r="AF66" s="4">
        <v>613.03</v>
      </c>
      <c r="AG66" s="4">
        <v>613.03</v>
      </c>
      <c r="AH66" s="4">
        <v>613.03</v>
      </c>
      <c r="AI66" s="4">
        <v>613.03</v>
      </c>
      <c r="AJ66" s="4">
        <v>613.03</v>
      </c>
      <c r="AK66" s="4">
        <v>613.03</v>
      </c>
      <c r="AL66" s="4">
        <v>613.03</v>
      </c>
      <c r="AM66" s="4">
        <v>613.03</v>
      </c>
      <c r="AN66" s="4">
        <v>613.03</v>
      </c>
      <c r="AO66" s="4">
        <v>613.03</v>
      </c>
      <c r="AP66" s="4">
        <v>613.03</v>
      </c>
      <c r="AQ66" s="4">
        <v>613.03</v>
      </c>
      <c r="AR66" s="4">
        <v>613.03</v>
      </c>
      <c r="AS66" s="4">
        <v>613.03</v>
      </c>
      <c r="AT66" s="4">
        <v>613.03</v>
      </c>
      <c r="AU66" s="4">
        <v>613.03</v>
      </c>
      <c r="AV66" s="4">
        <v>613.03</v>
      </c>
      <c r="AW66" s="4">
        <v>613.03</v>
      </c>
    </row>
    <row r="67" spans="1:49" x14ac:dyDescent="0.2">
      <c r="A67" s="3" t="s">
        <v>66</v>
      </c>
      <c r="B67" s="4">
        <v>141.85</v>
      </c>
      <c r="C67" s="4">
        <v>148.04</v>
      </c>
      <c r="D67" s="4">
        <v>148.04</v>
      </c>
      <c r="E67" s="4">
        <v>152.55000000000001</v>
      </c>
      <c r="F67" s="4">
        <v>152.55000000000001</v>
      </c>
      <c r="G67" s="4">
        <v>157.05000000000001</v>
      </c>
      <c r="H67" s="4">
        <v>157.05000000000001</v>
      </c>
      <c r="I67" s="4">
        <v>161.55000000000001</v>
      </c>
      <c r="J67" s="4">
        <v>161.55000000000001</v>
      </c>
      <c r="K67" s="4">
        <v>332.12</v>
      </c>
      <c r="L67" s="4">
        <v>336.62</v>
      </c>
      <c r="M67" s="4">
        <v>345.63</v>
      </c>
      <c r="N67" s="4">
        <v>345.63</v>
      </c>
      <c r="O67" s="4">
        <v>354.64</v>
      </c>
      <c r="P67" s="4">
        <v>354.64</v>
      </c>
      <c r="Q67" s="4">
        <v>363.64</v>
      </c>
      <c r="R67" s="4">
        <v>363.64</v>
      </c>
      <c r="S67" s="4">
        <v>372.65</v>
      </c>
      <c r="T67" s="4">
        <v>558.98</v>
      </c>
      <c r="U67" s="4">
        <v>572.49</v>
      </c>
      <c r="V67" s="4">
        <v>572.49</v>
      </c>
      <c r="W67" s="4">
        <v>586</v>
      </c>
      <c r="X67" s="4">
        <v>586</v>
      </c>
      <c r="Y67" s="4">
        <v>599.51</v>
      </c>
      <c r="Z67" s="4">
        <v>599.51</v>
      </c>
      <c r="AA67" s="4">
        <v>613.03</v>
      </c>
      <c r="AB67" s="4">
        <v>613.03</v>
      </c>
      <c r="AC67" s="4">
        <v>626.54</v>
      </c>
      <c r="AD67" s="4">
        <v>626.54</v>
      </c>
      <c r="AE67" s="4">
        <v>626.54</v>
      </c>
      <c r="AF67" s="4">
        <v>626.54</v>
      </c>
      <c r="AG67" s="4">
        <v>626.54</v>
      </c>
      <c r="AH67" s="4">
        <v>626.54</v>
      </c>
      <c r="AI67" s="4">
        <v>626.54</v>
      </c>
      <c r="AJ67" s="4">
        <v>626.54</v>
      </c>
      <c r="AK67" s="4">
        <v>626.54</v>
      </c>
      <c r="AL67" s="4">
        <v>626.54</v>
      </c>
      <c r="AM67" s="4">
        <v>626.54</v>
      </c>
      <c r="AN67" s="4">
        <v>626.54</v>
      </c>
      <c r="AO67" s="4">
        <v>626.54</v>
      </c>
      <c r="AP67" s="4">
        <v>626.54</v>
      </c>
      <c r="AQ67" s="4">
        <v>626.54</v>
      </c>
      <c r="AR67" s="4">
        <v>626.54</v>
      </c>
      <c r="AS67" s="4">
        <v>626.54</v>
      </c>
      <c r="AT67" s="4">
        <v>626.54</v>
      </c>
      <c r="AU67" s="4">
        <v>626.54</v>
      </c>
      <c r="AV67" s="4">
        <v>626.54</v>
      </c>
      <c r="AW67" s="4">
        <v>626.54</v>
      </c>
    </row>
    <row r="68" spans="1:49" x14ac:dyDescent="0.2">
      <c r="A68" s="3"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workbookViewId="0">
      <pane ySplit="1" topLeftCell="A2" activePane="bottomLeft" state="frozen"/>
      <selection activeCell="AV68" sqref="AV68"/>
      <selection pane="bottomLeft" activeCell="B2" sqref="B2:AW67"/>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89.82</v>
      </c>
      <c r="U2">
        <v>89.82</v>
      </c>
      <c r="V2">
        <v>89.82</v>
      </c>
      <c r="W2">
        <v>89.82</v>
      </c>
      <c r="X2">
        <v>89.82</v>
      </c>
      <c r="Y2">
        <v>89.82</v>
      </c>
      <c r="Z2">
        <v>89.82</v>
      </c>
      <c r="AA2">
        <v>89.82</v>
      </c>
      <c r="AB2">
        <v>89.82</v>
      </c>
      <c r="AC2">
        <v>89.82</v>
      </c>
      <c r="AD2">
        <v>89.82</v>
      </c>
      <c r="AE2">
        <v>89.82</v>
      </c>
      <c r="AF2">
        <v>89.82</v>
      </c>
      <c r="AG2">
        <v>89.82</v>
      </c>
      <c r="AH2">
        <v>89.82</v>
      </c>
      <c r="AI2">
        <v>89.82</v>
      </c>
      <c r="AJ2">
        <v>89.82</v>
      </c>
      <c r="AK2">
        <v>89.82</v>
      </c>
      <c r="AL2">
        <v>89.82</v>
      </c>
      <c r="AM2">
        <v>89.82</v>
      </c>
      <c r="AN2">
        <v>89.82</v>
      </c>
      <c r="AO2">
        <v>89.82</v>
      </c>
      <c r="AP2">
        <v>89.82</v>
      </c>
      <c r="AQ2">
        <v>89.82</v>
      </c>
      <c r="AR2">
        <v>89.82</v>
      </c>
      <c r="AS2">
        <v>89.82</v>
      </c>
      <c r="AT2">
        <v>89.82</v>
      </c>
      <c r="AU2">
        <v>89.82</v>
      </c>
      <c r="AV2">
        <v>89.82</v>
      </c>
      <c r="AW2">
        <v>89.82</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89.82</v>
      </c>
      <c r="U3">
        <v>89.82</v>
      </c>
      <c r="V3">
        <v>89.82</v>
      </c>
      <c r="W3">
        <v>89.82</v>
      </c>
      <c r="X3">
        <v>89.82</v>
      </c>
      <c r="Y3">
        <v>89.82</v>
      </c>
      <c r="Z3">
        <v>89.82</v>
      </c>
      <c r="AA3">
        <v>89.82</v>
      </c>
      <c r="AB3">
        <v>89.82</v>
      </c>
      <c r="AC3">
        <v>89.82</v>
      </c>
      <c r="AD3">
        <v>89.82</v>
      </c>
      <c r="AE3">
        <v>89.82</v>
      </c>
      <c r="AF3">
        <v>89.82</v>
      </c>
      <c r="AG3">
        <v>89.82</v>
      </c>
      <c r="AH3">
        <v>89.82</v>
      </c>
      <c r="AI3">
        <v>89.82</v>
      </c>
      <c r="AJ3">
        <v>89.82</v>
      </c>
      <c r="AK3">
        <v>89.82</v>
      </c>
      <c r="AL3">
        <v>89.82</v>
      </c>
      <c r="AM3">
        <v>89.82</v>
      </c>
      <c r="AN3">
        <v>89.82</v>
      </c>
      <c r="AO3">
        <v>89.82</v>
      </c>
      <c r="AP3">
        <v>89.82</v>
      </c>
      <c r="AQ3">
        <v>89.82</v>
      </c>
      <c r="AR3">
        <v>89.82</v>
      </c>
      <c r="AS3">
        <v>89.82</v>
      </c>
      <c r="AT3">
        <v>89.82</v>
      </c>
      <c r="AU3">
        <v>89.82</v>
      </c>
      <c r="AV3">
        <v>89.82</v>
      </c>
      <c r="AW3">
        <v>89.82</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89.82</v>
      </c>
      <c r="U4">
        <v>89.82</v>
      </c>
      <c r="V4">
        <v>89.82</v>
      </c>
      <c r="W4">
        <v>89.82</v>
      </c>
      <c r="X4">
        <v>89.82</v>
      </c>
      <c r="Y4">
        <v>89.82</v>
      </c>
      <c r="Z4">
        <v>89.82</v>
      </c>
      <c r="AA4">
        <v>89.82</v>
      </c>
      <c r="AB4">
        <v>89.82</v>
      </c>
      <c r="AC4">
        <v>89.82</v>
      </c>
      <c r="AD4">
        <v>89.82</v>
      </c>
      <c r="AE4">
        <v>89.82</v>
      </c>
      <c r="AF4">
        <v>89.82</v>
      </c>
      <c r="AG4">
        <v>89.82</v>
      </c>
      <c r="AH4">
        <v>89.82</v>
      </c>
      <c r="AI4">
        <v>89.82</v>
      </c>
      <c r="AJ4">
        <v>89.82</v>
      </c>
      <c r="AK4">
        <v>89.82</v>
      </c>
      <c r="AL4">
        <v>89.82</v>
      </c>
      <c r="AM4">
        <v>89.82</v>
      </c>
      <c r="AN4">
        <v>89.82</v>
      </c>
      <c r="AO4">
        <v>89.82</v>
      </c>
      <c r="AP4">
        <v>89.82</v>
      </c>
      <c r="AQ4">
        <v>89.82</v>
      </c>
      <c r="AR4">
        <v>89.82</v>
      </c>
      <c r="AS4">
        <v>89.82</v>
      </c>
      <c r="AT4">
        <v>89.82</v>
      </c>
      <c r="AU4">
        <v>89.82</v>
      </c>
      <c r="AV4">
        <v>89.82</v>
      </c>
      <c r="AW4">
        <v>89.82</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89.82</v>
      </c>
      <c r="U5">
        <v>89.82</v>
      </c>
      <c r="V5">
        <v>89.82</v>
      </c>
      <c r="W5">
        <v>89.82</v>
      </c>
      <c r="X5">
        <v>89.82</v>
      </c>
      <c r="Y5">
        <v>89.82</v>
      </c>
      <c r="Z5">
        <v>89.82</v>
      </c>
      <c r="AA5">
        <v>89.82</v>
      </c>
      <c r="AB5">
        <v>89.82</v>
      </c>
      <c r="AC5">
        <v>89.82</v>
      </c>
      <c r="AD5">
        <v>89.82</v>
      </c>
      <c r="AE5">
        <v>89.82</v>
      </c>
      <c r="AF5">
        <v>89.82</v>
      </c>
      <c r="AG5">
        <v>89.82</v>
      </c>
      <c r="AH5">
        <v>89.82</v>
      </c>
      <c r="AI5">
        <v>89.82</v>
      </c>
      <c r="AJ5">
        <v>89.82</v>
      </c>
      <c r="AK5">
        <v>89.82</v>
      </c>
      <c r="AL5">
        <v>89.82</v>
      </c>
      <c r="AM5">
        <v>89.82</v>
      </c>
      <c r="AN5">
        <v>89.82</v>
      </c>
      <c r="AO5">
        <v>89.82</v>
      </c>
      <c r="AP5">
        <v>89.82</v>
      </c>
      <c r="AQ5">
        <v>89.82</v>
      </c>
      <c r="AR5">
        <v>89.82</v>
      </c>
      <c r="AS5">
        <v>89.82</v>
      </c>
      <c r="AT5">
        <v>89.82</v>
      </c>
      <c r="AU5">
        <v>89.82</v>
      </c>
      <c r="AV5">
        <v>89.82</v>
      </c>
      <c r="AW5">
        <v>89.82</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89.82</v>
      </c>
      <c r="U6">
        <v>89.82</v>
      </c>
      <c r="V6">
        <v>89.82</v>
      </c>
      <c r="W6">
        <v>89.82</v>
      </c>
      <c r="X6">
        <v>89.82</v>
      </c>
      <c r="Y6">
        <v>89.82</v>
      </c>
      <c r="Z6">
        <v>89.82</v>
      </c>
      <c r="AA6">
        <v>89.82</v>
      </c>
      <c r="AB6">
        <v>89.82</v>
      </c>
      <c r="AC6">
        <v>89.82</v>
      </c>
      <c r="AD6">
        <v>89.82</v>
      </c>
      <c r="AE6">
        <v>89.82</v>
      </c>
      <c r="AF6">
        <v>89.82</v>
      </c>
      <c r="AG6">
        <v>89.82</v>
      </c>
      <c r="AH6">
        <v>89.82</v>
      </c>
      <c r="AI6">
        <v>89.82</v>
      </c>
      <c r="AJ6">
        <v>89.82</v>
      </c>
      <c r="AK6">
        <v>89.82</v>
      </c>
      <c r="AL6">
        <v>89.82</v>
      </c>
      <c r="AM6">
        <v>89.82</v>
      </c>
      <c r="AN6">
        <v>89.82</v>
      </c>
      <c r="AO6">
        <v>89.82</v>
      </c>
      <c r="AP6">
        <v>89.82</v>
      </c>
      <c r="AQ6">
        <v>89.82</v>
      </c>
      <c r="AR6">
        <v>89.82</v>
      </c>
      <c r="AS6">
        <v>89.82</v>
      </c>
      <c r="AT6">
        <v>89.82</v>
      </c>
      <c r="AU6">
        <v>89.82</v>
      </c>
      <c r="AV6">
        <v>89.82</v>
      </c>
      <c r="AW6">
        <v>89.82</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89.82</v>
      </c>
      <c r="U7">
        <v>89.82</v>
      </c>
      <c r="V7">
        <v>89.82</v>
      </c>
      <c r="W7">
        <v>89.82</v>
      </c>
      <c r="X7">
        <v>89.82</v>
      </c>
      <c r="Y7">
        <v>89.82</v>
      </c>
      <c r="Z7">
        <v>89.82</v>
      </c>
      <c r="AA7">
        <v>89.82</v>
      </c>
      <c r="AB7">
        <v>89.82</v>
      </c>
      <c r="AC7">
        <v>89.82</v>
      </c>
      <c r="AD7">
        <v>89.82</v>
      </c>
      <c r="AE7">
        <v>89.82</v>
      </c>
      <c r="AF7">
        <v>89.82</v>
      </c>
      <c r="AG7">
        <v>89.82</v>
      </c>
      <c r="AH7">
        <v>89.82</v>
      </c>
      <c r="AI7">
        <v>89.82</v>
      </c>
      <c r="AJ7">
        <v>89.82</v>
      </c>
      <c r="AK7">
        <v>89.82</v>
      </c>
      <c r="AL7">
        <v>89.82</v>
      </c>
      <c r="AM7">
        <v>89.82</v>
      </c>
      <c r="AN7">
        <v>89.82</v>
      </c>
      <c r="AO7">
        <v>89.82</v>
      </c>
      <c r="AP7">
        <v>89.82</v>
      </c>
      <c r="AQ7">
        <v>89.82</v>
      </c>
      <c r="AR7">
        <v>89.82</v>
      </c>
      <c r="AS7">
        <v>89.82</v>
      </c>
      <c r="AT7">
        <v>89.82</v>
      </c>
      <c r="AU7">
        <v>89.82</v>
      </c>
      <c r="AV7">
        <v>89.82</v>
      </c>
      <c r="AW7">
        <v>89.82</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89.82</v>
      </c>
      <c r="U8">
        <v>89.82</v>
      </c>
      <c r="V8">
        <v>89.82</v>
      </c>
      <c r="W8">
        <v>89.82</v>
      </c>
      <c r="X8">
        <v>89.82</v>
      </c>
      <c r="Y8">
        <v>89.82</v>
      </c>
      <c r="Z8">
        <v>89.82</v>
      </c>
      <c r="AA8">
        <v>89.82</v>
      </c>
      <c r="AB8">
        <v>89.82</v>
      </c>
      <c r="AC8">
        <v>89.82</v>
      </c>
      <c r="AD8">
        <v>89.82</v>
      </c>
      <c r="AE8">
        <v>89.82</v>
      </c>
      <c r="AF8">
        <v>89.82</v>
      </c>
      <c r="AG8">
        <v>89.82</v>
      </c>
      <c r="AH8">
        <v>89.82</v>
      </c>
      <c r="AI8">
        <v>89.82</v>
      </c>
      <c r="AJ8">
        <v>89.82</v>
      </c>
      <c r="AK8">
        <v>89.82</v>
      </c>
      <c r="AL8">
        <v>89.82</v>
      </c>
      <c r="AM8">
        <v>89.82</v>
      </c>
      <c r="AN8">
        <v>89.82</v>
      </c>
      <c r="AO8">
        <v>89.82</v>
      </c>
      <c r="AP8">
        <v>89.82</v>
      </c>
      <c r="AQ8">
        <v>89.82</v>
      </c>
      <c r="AR8">
        <v>89.82</v>
      </c>
      <c r="AS8">
        <v>89.82</v>
      </c>
      <c r="AT8">
        <v>89.82</v>
      </c>
      <c r="AU8">
        <v>89.82</v>
      </c>
      <c r="AV8">
        <v>89.82</v>
      </c>
      <c r="AW8">
        <v>89.82</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89.82</v>
      </c>
      <c r="U9">
        <v>89.82</v>
      </c>
      <c r="V9">
        <v>89.82</v>
      </c>
      <c r="W9">
        <v>89.82</v>
      </c>
      <c r="X9">
        <v>89.82</v>
      </c>
      <c r="Y9">
        <v>89.82</v>
      </c>
      <c r="Z9">
        <v>89.82</v>
      </c>
      <c r="AA9">
        <v>89.82</v>
      </c>
      <c r="AB9">
        <v>89.82</v>
      </c>
      <c r="AC9">
        <v>89.82</v>
      </c>
      <c r="AD9">
        <v>89.82</v>
      </c>
      <c r="AE9">
        <v>89.82</v>
      </c>
      <c r="AF9">
        <v>89.82</v>
      </c>
      <c r="AG9">
        <v>89.82</v>
      </c>
      <c r="AH9">
        <v>89.82</v>
      </c>
      <c r="AI9">
        <v>89.82</v>
      </c>
      <c r="AJ9">
        <v>89.82</v>
      </c>
      <c r="AK9">
        <v>89.82</v>
      </c>
      <c r="AL9">
        <v>89.82</v>
      </c>
      <c r="AM9">
        <v>89.82</v>
      </c>
      <c r="AN9">
        <v>89.82</v>
      </c>
      <c r="AO9">
        <v>89.82</v>
      </c>
      <c r="AP9">
        <v>89.82</v>
      </c>
      <c r="AQ9">
        <v>89.82</v>
      </c>
      <c r="AR9">
        <v>89.82</v>
      </c>
      <c r="AS9">
        <v>89.82</v>
      </c>
      <c r="AT9">
        <v>89.82</v>
      </c>
      <c r="AU9">
        <v>89.82</v>
      </c>
      <c r="AV9">
        <v>89.82</v>
      </c>
      <c r="AW9">
        <v>89.82</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89.82</v>
      </c>
      <c r="U10">
        <v>89.82</v>
      </c>
      <c r="V10">
        <v>89.82</v>
      </c>
      <c r="W10">
        <v>89.82</v>
      </c>
      <c r="X10">
        <v>89.82</v>
      </c>
      <c r="Y10">
        <v>89.82</v>
      </c>
      <c r="Z10">
        <v>89.82</v>
      </c>
      <c r="AA10">
        <v>89.82</v>
      </c>
      <c r="AB10">
        <v>89.82</v>
      </c>
      <c r="AC10">
        <v>89.82</v>
      </c>
      <c r="AD10">
        <v>89.82</v>
      </c>
      <c r="AE10">
        <v>89.82</v>
      </c>
      <c r="AF10">
        <v>89.82</v>
      </c>
      <c r="AG10">
        <v>89.82</v>
      </c>
      <c r="AH10">
        <v>89.82</v>
      </c>
      <c r="AI10">
        <v>89.82</v>
      </c>
      <c r="AJ10">
        <v>89.82</v>
      </c>
      <c r="AK10">
        <v>89.82</v>
      </c>
      <c r="AL10">
        <v>89.82</v>
      </c>
      <c r="AM10">
        <v>89.82</v>
      </c>
      <c r="AN10">
        <v>89.82</v>
      </c>
      <c r="AO10">
        <v>89.82</v>
      </c>
      <c r="AP10">
        <v>89.82</v>
      </c>
      <c r="AQ10">
        <v>89.82</v>
      </c>
      <c r="AR10">
        <v>89.82</v>
      </c>
      <c r="AS10">
        <v>89.82</v>
      </c>
      <c r="AT10">
        <v>89.82</v>
      </c>
      <c r="AU10">
        <v>89.82</v>
      </c>
      <c r="AV10">
        <v>89.82</v>
      </c>
      <c r="AW10">
        <v>89.82</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89.82</v>
      </c>
      <c r="U11">
        <v>89.82</v>
      </c>
      <c r="V11">
        <v>89.82</v>
      </c>
      <c r="W11">
        <v>89.82</v>
      </c>
      <c r="X11">
        <v>89.82</v>
      </c>
      <c r="Y11">
        <v>89.82</v>
      </c>
      <c r="Z11">
        <v>89.82</v>
      </c>
      <c r="AA11">
        <v>89.82</v>
      </c>
      <c r="AB11">
        <v>89.82</v>
      </c>
      <c r="AC11">
        <v>89.82</v>
      </c>
      <c r="AD11">
        <v>89.82</v>
      </c>
      <c r="AE11">
        <v>89.82</v>
      </c>
      <c r="AF11">
        <v>89.82</v>
      </c>
      <c r="AG11">
        <v>89.82</v>
      </c>
      <c r="AH11">
        <v>89.82</v>
      </c>
      <c r="AI11">
        <v>89.82</v>
      </c>
      <c r="AJ11">
        <v>89.82</v>
      </c>
      <c r="AK11">
        <v>89.82</v>
      </c>
      <c r="AL11">
        <v>89.82</v>
      </c>
      <c r="AM11">
        <v>89.82</v>
      </c>
      <c r="AN11">
        <v>89.82</v>
      </c>
      <c r="AO11">
        <v>89.82</v>
      </c>
      <c r="AP11">
        <v>89.82</v>
      </c>
      <c r="AQ11">
        <v>89.82</v>
      </c>
      <c r="AR11">
        <v>89.82</v>
      </c>
      <c r="AS11">
        <v>89.82</v>
      </c>
      <c r="AT11">
        <v>89.82</v>
      </c>
      <c r="AU11">
        <v>89.82</v>
      </c>
      <c r="AV11">
        <v>89.82</v>
      </c>
      <c r="AW11">
        <v>89.82</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89.82</v>
      </c>
      <c r="U12">
        <v>89.82</v>
      </c>
      <c r="V12">
        <v>89.82</v>
      </c>
      <c r="W12">
        <v>89.82</v>
      </c>
      <c r="X12">
        <v>89.82</v>
      </c>
      <c r="Y12">
        <v>89.82</v>
      </c>
      <c r="Z12">
        <v>89.82</v>
      </c>
      <c r="AA12">
        <v>89.82</v>
      </c>
      <c r="AB12">
        <v>89.82</v>
      </c>
      <c r="AC12">
        <v>89.82</v>
      </c>
      <c r="AD12">
        <v>89.82</v>
      </c>
      <c r="AE12">
        <v>89.82</v>
      </c>
      <c r="AF12">
        <v>89.82</v>
      </c>
      <c r="AG12">
        <v>89.82</v>
      </c>
      <c r="AH12">
        <v>89.82</v>
      </c>
      <c r="AI12">
        <v>89.82</v>
      </c>
      <c r="AJ12">
        <v>89.82</v>
      </c>
      <c r="AK12">
        <v>89.82</v>
      </c>
      <c r="AL12">
        <v>89.82</v>
      </c>
      <c r="AM12">
        <v>89.82</v>
      </c>
      <c r="AN12">
        <v>89.82</v>
      </c>
      <c r="AO12">
        <v>89.82</v>
      </c>
      <c r="AP12">
        <v>89.82</v>
      </c>
      <c r="AQ12">
        <v>89.82</v>
      </c>
      <c r="AR12">
        <v>89.82</v>
      </c>
      <c r="AS12">
        <v>89.82</v>
      </c>
      <c r="AT12">
        <v>89.82</v>
      </c>
      <c r="AU12">
        <v>89.82</v>
      </c>
      <c r="AV12">
        <v>89.82</v>
      </c>
      <c r="AW12">
        <v>89.82</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89.82</v>
      </c>
      <c r="U13">
        <v>89.82</v>
      </c>
      <c r="V13">
        <v>89.82</v>
      </c>
      <c r="W13">
        <v>89.82</v>
      </c>
      <c r="X13">
        <v>89.82</v>
      </c>
      <c r="Y13">
        <v>89.82</v>
      </c>
      <c r="Z13">
        <v>89.82</v>
      </c>
      <c r="AA13">
        <v>89.82</v>
      </c>
      <c r="AB13">
        <v>89.82</v>
      </c>
      <c r="AC13">
        <v>89.82</v>
      </c>
      <c r="AD13">
        <v>89.82</v>
      </c>
      <c r="AE13">
        <v>89.82</v>
      </c>
      <c r="AF13">
        <v>89.82</v>
      </c>
      <c r="AG13">
        <v>89.82</v>
      </c>
      <c r="AH13">
        <v>89.82</v>
      </c>
      <c r="AI13">
        <v>89.82</v>
      </c>
      <c r="AJ13">
        <v>89.82</v>
      </c>
      <c r="AK13">
        <v>89.82</v>
      </c>
      <c r="AL13">
        <v>89.82</v>
      </c>
      <c r="AM13">
        <v>89.82</v>
      </c>
      <c r="AN13">
        <v>89.82</v>
      </c>
      <c r="AO13">
        <v>89.82</v>
      </c>
      <c r="AP13">
        <v>89.82</v>
      </c>
      <c r="AQ13">
        <v>89.82</v>
      </c>
      <c r="AR13">
        <v>89.82</v>
      </c>
      <c r="AS13">
        <v>89.82</v>
      </c>
      <c r="AT13">
        <v>89.82</v>
      </c>
      <c r="AU13">
        <v>89.82</v>
      </c>
      <c r="AV13">
        <v>89.82</v>
      </c>
      <c r="AW13">
        <v>89.82</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89.82</v>
      </c>
      <c r="U14">
        <v>89.82</v>
      </c>
      <c r="V14">
        <v>89.82</v>
      </c>
      <c r="W14">
        <v>89.82</v>
      </c>
      <c r="X14">
        <v>89.82</v>
      </c>
      <c r="Y14">
        <v>89.82</v>
      </c>
      <c r="Z14">
        <v>89.82</v>
      </c>
      <c r="AA14">
        <v>89.82</v>
      </c>
      <c r="AB14">
        <v>89.82</v>
      </c>
      <c r="AC14">
        <v>89.82</v>
      </c>
      <c r="AD14">
        <v>89.82</v>
      </c>
      <c r="AE14">
        <v>89.82</v>
      </c>
      <c r="AF14">
        <v>89.82</v>
      </c>
      <c r="AG14">
        <v>89.82</v>
      </c>
      <c r="AH14">
        <v>89.82</v>
      </c>
      <c r="AI14">
        <v>89.82</v>
      </c>
      <c r="AJ14">
        <v>89.82</v>
      </c>
      <c r="AK14">
        <v>89.82</v>
      </c>
      <c r="AL14">
        <v>89.82</v>
      </c>
      <c r="AM14">
        <v>89.82</v>
      </c>
      <c r="AN14">
        <v>89.82</v>
      </c>
      <c r="AO14">
        <v>89.82</v>
      </c>
      <c r="AP14">
        <v>89.82</v>
      </c>
      <c r="AQ14">
        <v>89.82</v>
      </c>
      <c r="AR14">
        <v>89.82</v>
      </c>
      <c r="AS14">
        <v>89.82</v>
      </c>
      <c r="AT14">
        <v>89.82</v>
      </c>
      <c r="AU14">
        <v>89.82</v>
      </c>
      <c r="AV14">
        <v>89.82</v>
      </c>
      <c r="AW14">
        <v>89.82</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89.82</v>
      </c>
      <c r="U15">
        <v>89.82</v>
      </c>
      <c r="V15">
        <v>89.82</v>
      </c>
      <c r="W15">
        <v>89.82</v>
      </c>
      <c r="X15">
        <v>89.82</v>
      </c>
      <c r="Y15">
        <v>89.82</v>
      </c>
      <c r="Z15">
        <v>89.82</v>
      </c>
      <c r="AA15">
        <v>89.82</v>
      </c>
      <c r="AB15">
        <v>89.82</v>
      </c>
      <c r="AC15">
        <v>89.82</v>
      </c>
      <c r="AD15">
        <v>89.82</v>
      </c>
      <c r="AE15">
        <v>89.82</v>
      </c>
      <c r="AF15">
        <v>89.82</v>
      </c>
      <c r="AG15">
        <v>89.82</v>
      </c>
      <c r="AH15">
        <v>89.82</v>
      </c>
      <c r="AI15">
        <v>89.82</v>
      </c>
      <c r="AJ15">
        <v>89.82</v>
      </c>
      <c r="AK15">
        <v>89.82</v>
      </c>
      <c r="AL15">
        <v>89.82</v>
      </c>
      <c r="AM15">
        <v>89.82</v>
      </c>
      <c r="AN15">
        <v>89.82</v>
      </c>
      <c r="AO15">
        <v>89.82</v>
      </c>
      <c r="AP15">
        <v>89.82</v>
      </c>
      <c r="AQ15">
        <v>89.82</v>
      </c>
      <c r="AR15">
        <v>89.82</v>
      </c>
      <c r="AS15">
        <v>89.82</v>
      </c>
      <c r="AT15">
        <v>89.82</v>
      </c>
      <c r="AU15">
        <v>89.82</v>
      </c>
      <c r="AV15">
        <v>89.82</v>
      </c>
      <c r="AW15">
        <v>89.82</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89.82</v>
      </c>
      <c r="U16">
        <v>89.82</v>
      </c>
      <c r="V16">
        <v>89.82</v>
      </c>
      <c r="W16">
        <v>89.82</v>
      </c>
      <c r="X16">
        <v>89.82</v>
      </c>
      <c r="Y16">
        <v>89.82</v>
      </c>
      <c r="Z16">
        <v>89.82</v>
      </c>
      <c r="AA16">
        <v>89.82</v>
      </c>
      <c r="AB16">
        <v>89.82</v>
      </c>
      <c r="AC16">
        <v>89.82</v>
      </c>
      <c r="AD16">
        <v>89.82</v>
      </c>
      <c r="AE16">
        <v>89.82</v>
      </c>
      <c r="AF16">
        <v>89.82</v>
      </c>
      <c r="AG16">
        <v>89.82</v>
      </c>
      <c r="AH16">
        <v>89.82</v>
      </c>
      <c r="AI16">
        <v>89.82</v>
      </c>
      <c r="AJ16">
        <v>89.82</v>
      </c>
      <c r="AK16">
        <v>89.82</v>
      </c>
      <c r="AL16">
        <v>89.82</v>
      </c>
      <c r="AM16">
        <v>89.82</v>
      </c>
      <c r="AN16">
        <v>89.82</v>
      </c>
      <c r="AO16">
        <v>89.82</v>
      </c>
      <c r="AP16">
        <v>89.82</v>
      </c>
      <c r="AQ16">
        <v>89.82</v>
      </c>
      <c r="AR16">
        <v>89.82</v>
      </c>
      <c r="AS16">
        <v>89.82</v>
      </c>
      <c r="AT16">
        <v>89.82</v>
      </c>
      <c r="AU16">
        <v>89.82</v>
      </c>
      <c r="AV16">
        <v>89.82</v>
      </c>
      <c r="AW16">
        <v>89.82</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89.82</v>
      </c>
      <c r="U17">
        <v>89.82</v>
      </c>
      <c r="V17">
        <v>89.82</v>
      </c>
      <c r="W17">
        <v>89.82</v>
      </c>
      <c r="X17">
        <v>89.82</v>
      </c>
      <c r="Y17">
        <v>89.82</v>
      </c>
      <c r="Z17">
        <v>89.82</v>
      </c>
      <c r="AA17">
        <v>89.82</v>
      </c>
      <c r="AB17">
        <v>89.82</v>
      </c>
      <c r="AC17">
        <v>89.82</v>
      </c>
      <c r="AD17">
        <v>89.82</v>
      </c>
      <c r="AE17">
        <v>89.82</v>
      </c>
      <c r="AF17">
        <v>89.82</v>
      </c>
      <c r="AG17">
        <v>89.82</v>
      </c>
      <c r="AH17">
        <v>89.82</v>
      </c>
      <c r="AI17">
        <v>89.82</v>
      </c>
      <c r="AJ17">
        <v>89.82</v>
      </c>
      <c r="AK17">
        <v>89.82</v>
      </c>
      <c r="AL17">
        <v>89.82</v>
      </c>
      <c r="AM17">
        <v>89.82</v>
      </c>
      <c r="AN17">
        <v>89.82</v>
      </c>
      <c r="AO17">
        <v>89.82</v>
      </c>
      <c r="AP17">
        <v>89.82</v>
      </c>
      <c r="AQ17">
        <v>89.82</v>
      </c>
      <c r="AR17">
        <v>89.82</v>
      </c>
      <c r="AS17">
        <v>89.82</v>
      </c>
      <c r="AT17">
        <v>89.82</v>
      </c>
      <c r="AU17">
        <v>89.82</v>
      </c>
      <c r="AV17">
        <v>89.82</v>
      </c>
      <c r="AW17">
        <v>89.82</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89.82</v>
      </c>
      <c r="U18">
        <v>89.82</v>
      </c>
      <c r="V18">
        <v>89.82</v>
      </c>
      <c r="W18">
        <v>89.82</v>
      </c>
      <c r="X18">
        <v>89.82</v>
      </c>
      <c r="Y18">
        <v>89.82</v>
      </c>
      <c r="Z18">
        <v>89.82</v>
      </c>
      <c r="AA18">
        <v>89.82</v>
      </c>
      <c r="AB18">
        <v>89.82</v>
      </c>
      <c r="AC18">
        <v>89.82</v>
      </c>
      <c r="AD18">
        <v>89.82</v>
      </c>
      <c r="AE18">
        <v>89.82</v>
      </c>
      <c r="AF18">
        <v>89.82</v>
      </c>
      <c r="AG18">
        <v>89.82</v>
      </c>
      <c r="AH18">
        <v>89.82</v>
      </c>
      <c r="AI18">
        <v>89.82</v>
      </c>
      <c r="AJ18">
        <v>89.82</v>
      </c>
      <c r="AK18">
        <v>89.82</v>
      </c>
      <c r="AL18">
        <v>89.82</v>
      </c>
      <c r="AM18">
        <v>89.82</v>
      </c>
      <c r="AN18">
        <v>89.82</v>
      </c>
      <c r="AO18">
        <v>89.82</v>
      </c>
      <c r="AP18">
        <v>89.82</v>
      </c>
      <c r="AQ18">
        <v>89.82</v>
      </c>
      <c r="AR18">
        <v>89.82</v>
      </c>
      <c r="AS18">
        <v>89.82</v>
      </c>
      <c r="AT18">
        <v>89.82</v>
      </c>
      <c r="AU18">
        <v>89.82</v>
      </c>
      <c r="AV18">
        <v>89.82</v>
      </c>
      <c r="AW18">
        <v>89.82</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89.82</v>
      </c>
      <c r="U19">
        <v>89.82</v>
      </c>
      <c r="V19">
        <v>89.82</v>
      </c>
      <c r="W19">
        <v>89.82</v>
      </c>
      <c r="X19">
        <v>89.82</v>
      </c>
      <c r="Y19">
        <v>89.82</v>
      </c>
      <c r="Z19">
        <v>89.82</v>
      </c>
      <c r="AA19">
        <v>89.82</v>
      </c>
      <c r="AB19">
        <v>89.82</v>
      </c>
      <c r="AC19">
        <v>89.82</v>
      </c>
      <c r="AD19">
        <v>89.82</v>
      </c>
      <c r="AE19">
        <v>89.82</v>
      </c>
      <c r="AF19">
        <v>89.82</v>
      </c>
      <c r="AG19">
        <v>89.82</v>
      </c>
      <c r="AH19">
        <v>89.82</v>
      </c>
      <c r="AI19">
        <v>89.82</v>
      </c>
      <c r="AJ19">
        <v>89.82</v>
      </c>
      <c r="AK19">
        <v>89.82</v>
      </c>
      <c r="AL19">
        <v>89.82</v>
      </c>
      <c r="AM19">
        <v>89.82</v>
      </c>
      <c r="AN19">
        <v>89.82</v>
      </c>
      <c r="AO19">
        <v>89.82</v>
      </c>
      <c r="AP19">
        <v>89.82</v>
      </c>
      <c r="AQ19">
        <v>89.82</v>
      </c>
      <c r="AR19">
        <v>89.82</v>
      </c>
      <c r="AS19">
        <v>89.82</v>
      </c>
      <c r="AT19">
        <v>89.82</v>
      </c>
      <c r="AU19">
        <v>89.82</v>
      </c>
      <c r="AV19">
        <v>89.82</v>
      </c>
      <c r="AW19">
        <v>89.82</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89.82</v>
      </c>
      <c r="U20">
        <v>89.82</v>
      </c>
      <c r="V20">
        <v>89.82</v>
      </c>
      <c r="W20">
        <v>89.82</v>
      </c>
      <c r="X20">
        <v>89.82</v>
      </c>
      <c r="Y20">
        <v>89.82</v>
      </c>
      <c r="Z20">
        <v>89.82</v>
      </c>
      <c r="AA20">
        <v>89.82</v>
      </c>
      <c r="AB20">
        <v>89.82</v>
      </c>
      <c r="AC20">
        <v>89.82</v>
      </c>
      <c r="AD20">
        <v>89.82</v>
      </c>
      <c r="AE20">
        <v>89.82</v>
      </c>
      <c r="AF20">
        <v>89.82</v>
      </c>
      <c r="AG20">
        <v>89.82</v>
      </c>
      <c r="AH20">
        <v>89.82</v>
      </c>
      <c r="AI20">
        <v>89.82</v>
      </c>
      <c r="AJ20">
        <v>89.82</v>
      </c>
      <c r="AK20">
        <v>89.82</v>
      </c>
      <c r="AL20">
        <v>89.82</v>
      </c>
      <c r="AM20">
        <v>89.82</v>
      </c>
      <c r="AN20">
        <v>89.82</v>
      </c>
      <c r="AO20">
        <v>89.82</v>
      </c>
      <c r="AP20">
        <v>89.82</v>
      </c>
      <c r="AQ20">
        <v>89.82</v>
      </c>
      <c r="AR20">
        <v>89.82</v>
      </c>
      <c r="AS20">
        <v>89.82</v>
      </c>
      <c r="AT20">
        <v>89.82</v>
      </c>
      <c r="AU20">
        <v>89.82</v>
      </c>
      <c r="AV20">
        <v>89.82</v>
      </c>
      <c r="AW20">
        <v>89.82</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89.82</v>
      </c>
      <c r="U21">
        <v>89.82</v>
      </c>
      <c r="V21">
        <v>89.82</v>
      </c>
      <c r="W21">
        <v>89.82</v>
      </c>
      <c r="X21">
        <v>89.82</v>
      </c>
      <c r="Y21">
        <v>89.82</v>
      </c>
      <c r="Z21">
        <v>89.82</v>
      </c>
      <c r="AA21">
        <v>89.82</v>
      </c>
      <c r="AB21">
        <v>89.82</v>
      </c>
      <c r="AC21">
        <v>89.82</v>
      </c>
      <c r="AD21">
        <v>89.82</v>
      </c>
      <c r="AE21">
        <v>89.82</v>
      </c>
      <c r="AF21">
        <v>89.82</v>
      </c>
      <c r="AG21">
        <v>89.82</v>
      </c>
      <c r="AH21">
        <v>89.82</v>
      </c>
      <c r="AI21">
        <v>89.82</v>
      </c>
      <c r="AJ21">
        <v>89.82</v>
      </c>
      <c r="AK21">
        <v>89.82</v>
      </c>
      <c r="AL21">
        <v>89.82</v>
      </c>
      <c r="AM21">
        <v>89.82</v>
      </c>
      <c r="AN21">
        <v>89.82</v>
      </c>
      <c r="AO21">
        <v>89.82</v>
      </c>
      <c r="AP21">
        <v>89.82</v>
      </c>
      <c r="AQ21">
        <v>89.82</v>
      </c>
      <c r="AR21">
        <v>89.82</v>
      </c>
      <c r="AS21">
        <v>89.82</v>
      </c>
      <c r="AT21">
        <v>89.82</v>
      </c>
      <c r="AU21">
        <v>89.82</v>
      </c>
      <c r="AV21">
        <v>89.82</v>
      </c>
      <c r="AW21">
        <v>89.82</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89.82</v>
      </c>
      <c r="U22">
        <v>89.82</v>
      </c>
      <c r="V22">
        <v>89.82</v>
      </c>
      <c r="W22">
        <v>89.82</v>
      </c>
      <c r="X22">
        <v>89.82</v>
      </c>
      <c r="Y22">
        <v>89.82</v>
      </c>
      <c r="Z22">
        <v>89.82</v>
      </c>
      <c r="AA22">
        <v>89.82</v>
      </c>
      <c r="AB22">
        <v>89.82</v>
      </c>
      <c r="AC22">
        <v>89.82</v>
      </c>
      <c r="AD22">
        <v>89.82</v>
      </c>
      <c r="AE22">
        <v>89.82</v>
      </c>
      <c r="AF22">
        <v>89.82</v>
      </c>
      <c r="AG22">
        <v>89.82</v>
      </c>
      <c r="AH22">
        <v>89.82</v>
      </c>
      <c r="AI22">
        <v>89.82</v>
      </c>
      <c r="AJ22">
        <v>89.82</v>
      </c>
      <c r="AK22">
        <v>89.82</v>
      </c>
      <c r="AL22">
        <v>89.82</v>
      </c>
      <c r="AM22">
        <v>89.82</v>
      </c>
      <c r="AN22">
        <v>89.82</v>
      </c>
      <c r="AO22">
        <v>89.82</v>
      </c>
      <c r="AP22">
        <v>89.82</v>
      </c>
      <c r="AQ22">
        <v>89.82</v>
      </c>
      <c r="AR22">
        <v>89.82</v>
      </c>
      <c r="AS22">
        <v>89.82</v>
      </c>
      <c r="AT22">
        <v>89.82</v>
      </c>
      <c r="AU22">
        <v>89.82</v>
      </c>
      <c r="AV22">
        <v>89.82</v>
      </c>
      <c r="AW22">
        <v>89.82</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89.82</v>
      </c>
      <c r="U23">
        <v>89.82</v>
      </c>
      <c r="V23">
        <v>89.82</v>
      </c>
      <c r="W23">
        <v>89.82</v>
      </c>
      <c r="X23">
        <v>89.82</v>
      </c>
      <c r="Y23">
        <v>89.82</v>
      </c>
      <c r="Z23">
        <v>89.82</v>
      </c>
      <c r="AA23">
        <v>89.82</v>
      </c>
      <c r="AB23">
        <v>89.82</v>
      </c>
      <c r="AC23">
        <v>89.82</v>
      </c>
      <c r="AD23">
        <v>89.82</v>
      </c>
      <c r="AE23">
        <v>89.82</v>
      </c>
      <c r="AF23">
        <v>89.82</v>
      </c>
      <c r="AG23">
        <v>89.82</v>
      </c>
      <c r="AH23">
        <v>89.82</v>
      </c>
      <c r="AI23">
        <v>89.82</v>
      </c>
      <c r="AJ23">
        <v>89.82</v>
      </c>
      <c r="AK23">
        <v>89.82</v>
      </c>
      <c r="AL23">
        <v>89.82</v>
      </c>
      <c r="AM23">
        <v>89.82</v>
      </c>
      <c r="AN23">
        <v>89.82</v>
      </c>
      <c r="AO23">
        <v>89.82</v>
      </c>
      <c r="AP23">
        <v>89.82</v>
      </c>
      <c r="AQ23">
        <v>89.82</v>
      </c>
      <c r="AR23">
        <v>89.82</v>
      </c>
      <c r="AS23">
        <v>89.82</v>
      </c>
      <c r="AT23">
        <v>89.82</v>
      </c>
      <c r="AU23">
        <v>89.82</v>
      </c>
      <c r="AV23">
        <v>89.82</v>
      </c>
      <c r="AW23">
        <v>89.82</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89.82</v>
      </c>
      <c r="U24">
        <v>89.82</v>
      </c>
      <c r="V24">
        <v>89.82</v>
      </c>
      <c r="W24">
        <v>89.82</v>
      </c>
      <c r="X24">
        <v>89.82</v>
      </c>
      <c r="Y24">
        <v>89.82</v>
      </c>
      <c r="Z24">
        <v>89.82</v>
      </c>
      <c r="AA24">
        <v>89.82</v>
      </c>
      <c r="AB24">
        <v>89.82</v>
      </c>
      <c r="AC24">
        <v>89.82</v>
      </c>
      <c r="AD24">
        <v>89.82</v>
      </c>
      <c r="AE24">
        <v>89.82</v>
      </c>
      <c r="AF24">
        <v>89.82</v>
      </c>
      <c r="AG24">
        <v>89.82</v>
      </c>
      <c r="AH24">
        <v>89.82</v>
      </c>
      <c r="AI24">
        <v>89.82</v>
      </c>
      <c r="AJ24">
        <v>89.82</v>
      </c>
      <c r="AK24">
        <v>89.82</v>
      </c>
      <c r="AL24">
        <v>89.82</v>
      </c>
      <c r="AM24">
        <v>89.82</v>
      </c>
      <c r="AN24">
        <v>89.82</v>
      </c>
      <c r="AO24">
        <v>89.82</v>
      </c>
      <c r="AP24">
        <v>89.82</v>
      </c>
      <c r="AQ24">
        <v>89.82</v>
      </c>
      <c r="AR24">
        <v>89.82</v>
      </c>
      <c r="AS24">
        <v>89.82</v>
      </c>
      <c r="AT24">
        <v>89.82</v>
      </c>
      <c r="AU24">
        <v>89.82</v>
      </c>
      <c r="AV24">
        <v>89.82</v>
      </c>
      <c r="AW24">
        <v>89.82</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89.82</v>
      </c>
      <c r="U25">
        <v>89.82</v>
      </c>
      <c r="V25">
        <v>89.82</v>
      </c>
      <c r="W25">
        <v>89.82</v>
      </c>
      <c r="X25">
        <v>89.82</v>
      </c>
      <c r="Y25">
        <v>89.82</v>
      </c>
      <c r="Z25">
        <v>89.82</v>
      </c>
      <c r="AA25">
        <v>89.82</v>
      </c>
      <c r="AB25">
        <v>89.82</v>
      </c>
      <c r="AC25">
        <v>89.82</v>
      </c>
      <c r="AD25">
        <v>89.82</v>
      </c>
      <c r="AE25">
        <v>89.82</v>
      </c>
      <c r="AF25">
        <v>89.82</v>
      </c>
      <c r="AG25">
        <v>89.82</v>
      </c>
      <c r="AH25">
        <v>89.82</v>
      </c>
      <c r="AI25">
        <v>89.82</v>
      </c>
      <c r="AJ25">
        <v>89.82</v>
      </c>
      <c r="AK25">
        <v>89.82</v>
      </c>
      <c r="AL25">
        <v>89.82</v>
      </c>
      <c r="AM25">
        <v>89.82</v>
      </c>
      <c r="AN25">
        <v>89.82</v>
      </c>
      <c r="AO25">
        <v>89.82</v>
      </c>
      <c r="AP25">
        <v>89.82</v>
      </c>
      <c r="AQ25">
        <v>89.82</v>
      </c>
      <c r="AR25">
        <v>89.82</v>
      </c>
      <c r="AS25">
        <v>89.82</v>
      </c>
      <c r="AT25">
        <v>89.82</v>
      </c>
      <c r="AU25">
        <v>89.82</v>
      </c>
      <c r="AV25">
        <v>89.82</v>
      </c>
      <c r="AW25">
        <v>89.82</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89.82</v>
      </c>
      <c r="U26">
        <v>89.82</v>
      </c>
      <c r="V26">
        <v>89.82</v>
      </c>
      <c r="W26">
        <v>89.82</v>
      </c>
      <c r="X26">
        <v>89.82</v>
      </c>
      <c r="Y26">
        <v>89.82</v>
      </c>
      <c r="Z26">
        <v>89.82</v>
      </c>
      <c r="AA26">
        <v>89.82</v>
      </c>
      <c r="AB26">
        <v>89.82</v>
      </c>
      <c r="AC26">
        <v>89.82</v>
      </c>
      <c r="AD26">
        <v>89.82</v>
      </c>
      <c r="AE26">
        <v>89.82</v>
      </c>
      <c r="AF26">
        <v>89.82</v>
      </c>
      <c r="AG26">
        <v>89.82</v>
      </c>
      <c r="AH26">
        <v>89.82</v>
      </c>
      <c r="AI26">
        <v>89.82</v>
      </c>
      <c r="AJ26">
        <v>89.82</v>
      </c>
      <c r="AK26">
        <v>89.82</v>
      </c>
      <c r="AL26">
        <v>89.82</v>
      </c>
      <c r="AM26">
        <v>89.82</v>
      </c>
      <c r="AN26">
        <v>89.82</v>
      </c>
      <c r="AO26">
        <v>89.82</v>
      </c>
      <c r="AP26">
        <v>89.82</v>
      </c>
      <c r="AQ26">
        <v>89.82</v>
      </c>
      <c r="AR26">
        <v>89.82</v>
      </c>
      <c r="AS26">
        <v>89.82</v>
      </c>
      <c r="AT26">
        <v>89.82</v>
      </c>
      <c r="AU26">
        <v>89.82</v>
      </c>
      <c r="AV26">
        <v>89.82</v>
      </c>
      <c r="AW26">
        <v>89.82</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89.82</v>
      </c>
      <c r="U27">
        <v>89.82</v>
      </c>
      <c r="V27">
        <v>89.82</v>
      </c>
      <c r="W27">
        <v>89.82</v>
      </c>
      <c r="X27">
        <v>89.82</v>
      </c>
      <c r="Y27">
        <v>89.82</v>
      </c>
      <c r="Z27">
        <v>89.82</v>
      </c>
      <c r="AA27">
        <v>89.82</v>
      </c>
      <c r="AB27">
        <v>89.82</v>
      </c>
      <c r="AC27">
        <v>89.82</v>
      </c>
      <c r="AD27">
        <v>89.82</v>
      </c>
      <c r="AE27">
        <v>89.82</v>
      </c>
      <c r="AF27">
        <v>89.82</v>
      </c>
      <c r="AG27">
        <v>89.82</v>
      </c>
      <c r="AH27">
        <v>89.82</v>
      </c>
      <c r="AI27">
        <v>89.82</v>
      </c>
      <c r="AJ27">
        <v>89.82</v>
      </c>
      <c r="AK27">
        <v>89.82</v>
      </c>
      <c r="AL27">
        <v>89.82</v>
      </c>
      <c r="AM27">
        <v>89.82</v>
      </c>
      <c r="AN27">
        <v>89.82</v>
      </c>
      <c r="AO27">
        <v>89.82</v>
      </c>
      <c r="AP27">
        <v>89.82</v>
      </c>
      <c r="AQ27">
        <v>89.82</v>
      </c>
      <c r="AR27">
        <v>89.82</v>
      </c>
      <c r="AS27">
        <v>89.82</v>
      </c>
      <c r="AT27">
        <v>89.82</v>
      </c>
      <c r="AU27">
        <v>89.82</v>
      </c>
      <c r="AV27">
        <v>89.82</v>
      </c>
      <c r="AW27">
        <v>89.82</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89.82</v>
      </c>
      <c r="U28">
        <v>89.82</v>
      </c>
      <c r="V28">
        <v>89.82</v>
      </c>
      <c r="W28">
        <v>89.82</v>
      </c>
      <c r="X28">
        <v>89.82</v>
      </c>
      <c r="Y28">
        <v>89.82</v>
      </c>
      <c r="Z28">
        <v>89.82</v>
      </c>
      <c r="AA28">
        <v>89.82</v>
      </c>
      <c r="AB28">
        <v>89.82</v>
      </c>
      <c r="AC28">
        <v>89.82</v>
      </c>
      <c r="AD28">
        <v>89.82</v>
      </c>
      <c r="AE28">
        <v>89.82</v>
      </c>
      <c r="AF28">
        <v>89.82</v>
      </c>
      <c r="AG28">
        <v>89.82</v>
      </c>
      <c r="AH28">
        <v>89.82</v>
      </c>
      <c r="AI28">
        <v>89.82</v>
      </c>
      <c r="AJ28">
        <v>89.82</v>
      </c>
      <c r="AK28">
        <v>89.82</v>
      </c>
      <c r="AL28">
        <v>89.82</v>
      </c>
      <c r="AM28">
        <v>89.82</v>
      </c>
      <c r="AN28">
        <v>89.82</v>
      </c>
      <c r="AO28">
        <v>89.82</v>
      </c>
      <c r="AP28">
        <v>89.82</v>
      </c>
      <c r="AQ28">
        <v>89.82</v>
      </c>
      <c r="AR28">
        <v>89.82</v>
      </c>
      <c r="AS28">
        <v>89.82</v>
      </c>
      <c r="AT28">
        <v>89.82</v>
      </c>
      <c r="AU28">
        <v>89.82</v>
      </c>
      <c r="AV28">
        <v>89.82</v>
      </c>
      <c r="AW28">
        <v>89.82</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89.82</v>
      </c>
      <c r="U29">
        <v>89.82</v>
      </c>
      <c r="V29">
        <v>89.82</v>
      </c>
      <c r="W29">
        <v>89.82</v>
      </c>
      <c r="X29">
        <v>89.82</v>
      </c>
      <c r="Y29">
        <v>89.82</v>
      </c>
      <c r="Z29">
        <v>89.82</v>
      </c>
      <c r="AA29">
        <v>89.82</v>
      </c>
      <c r="AB29">
        <v>89.82</v>
      </c>
      <c r="AC29">
        <v>89.82</v>
      </c>
      <c r="AD29">
        <v>89.82</v>
      </c>
      <c r="AE29">
        <v>89.82</v>
      </c>
      <c r="AF29">
        <v>89.82</v>
      </c>
      <c r="AG29">
        <v>89.82</v>
      </c>
      <c r="AH29">
        <v>89.82</v>
      </c>
      <c r="AI29">
        <v>89.82</v>
      </c>
      <c r="AJ29">
        <v>89.82</v>
      </c>
      <c r="AK29">
        <v>89.82</v>
      </c>
      <c r="AL29">
        <v>89.82</v>
      </c>
      <c r="AM29">
        <v>89.82</v>
      </c>
      <c r="AN29">
        <v>89.82</v>
      </c>
      <c r="AO29">
        <v>89.82</v>
      </c>
      <c r="AP29">
        <v>89.82</v>
      </c>
      <c r="AQ29">
        <v>89.82</v>
      </c>
      <c r="AR29">
        <v>89.82</v>
      </c>
      <c r="AS29">
        <v>89.82</v>
      </c>
      <c r="AT29">
        <v>89.82</v>
      </c>
      <c r="AU29">
        <v>89.82</v>
      </c>
      <c r="AV29">
        <v>89.82</v>
      </c>
      <c r="AW29">
        <v>89.82</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89.82</v>
      </c>
      <c r="U30">
        <v>89.82</v>
      </c>
      <c r="V30">
        <v>89.82</v>
      </c>
      <c r="W30">
        <v>89.82</v>
      </c>
      <c r="X30">
        <v>89.82</v>
      </c>
      <c r="Y30">
        <v>89.82</v>
      </c>
      <c r="Z30">
        <v>89.82</v>
      </c>
      <c r="AA30">
        <v>89.82</v>
      </c>
      <c r="AB30">
        <v>89.82</v>
      </c>
      <c r="AC30">
        <v>89.82</v>
      </c>
      <c r="AD30">
        <v>89.82</v>
      </c>
      <c r="AE30">
        <v>89.82</v>
      </c>
      <c r="AF30">
        <v>89.82</v>
      </c>
      <c r="AG30">
        <v>89.82</v>
      </c>
      <c r="AH30">
        <v>89.82</v>
      </c>
      <c r="AI30">
        <v>89.82</v>
      </c>
      <c r="AJ30">
        <v>89.82</v>
      </c>
      <c r="AK30">
        <v>89.82</v>
      </c>
      <c r="AL30">
        <v>89.82</v>
      </c>
      <c r="AM30">
        <v>89.82</v>
      </c>
      <c r="AN30">
        <v>89.82</v>
      </c>
      <c r="AO30">
        <v>89.82</v>
      </c>
      <c r="AP30">
        <v>89.82</v>
      </c>
      <c r="AQ30">
        <v>89.82</v>
      </c>
      <c r="AR30">
        <v>89.82</v>
      </c>
      <c r="AS30">
        <v>89.82</v>
      </c>
      <c r="AT30">
        <v>89.82</v>
      </c>
      <c r="AU30">
        <v>89.82</v>
      </c>
      <c r="AV30">
        <v>89.82</v>
      </c>
      <c r="AW30">
        <v>89.82</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89.82</v>
      </c>
      <c r="U31">
        <v>89.82</v>
      </c>
      <c r="V31">
        <v>89.82</v>
      </c>
      <c r="W31">
        <v>89.82</v>
      </c>
      <c r="X31">
        <v>89.82</v>
      </c>
      <c r="Y31">
        <v>89.82</v>
      </c>
      <c r="Z31">
        <v>89.82</v>
      </c>
      <c r="AA31">
        <v>89.82</v>
      </c>
      <c r="AB31">
        <v>89.82</v>
      </c>
      <c r="AC31">
        <v>89.82</v>
      </c>
      <c r="AD31">
        <v>89.82</v>
      </c>
      <c r="AE31">
        <v>89.82</v>
      </c>
      <c r="AF31">
        <v>89.82</v>
      </c>
      <c r="AG31">
        <v>89.82</v>
      </c>
      <c r="AH31">
        <v>89.82</v>
      </c>
      <c r="AI31">
        <v>89.82</v>
      </c>
      <c r="AJ31">
        <v>89.82</v>
      </c>
      <c r="AK31">
        <v>89.82</v>
      </c>
      <c r="AL31">
        <v>89.82</v>
      </c>
      <c r="AM31">
        <v>89.82</v>
      </c>
      <c r="AN31">
        <v>89.82</v>
      </c>
      <c r="AO31">
        <v>89.82</v>
      </c>
      <c r="AP31">
        <v>89.82</v>
      </c>
      <c r="AQ31">
        <v>89.82</v>
      </c>
      <c r="AR31">
        <v>89.82</v>
      </c>
      <c r="AS31">
        <v>89.82</v>
      </c>
      <c r="AT31">
        <v>89.82</v>
      </c>
      <c r="AU31">
        <v>89.82</v>
      </c>
      <c r="AV31">
        <v>89.82</v>
      </c>
      <c r="AW31">
        <v>89.82</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89.82</v>
      </c>
      <c r="U32">
        <v>89.82</v>
      </c>
      <c r="V32">
        <v>89.82</v>
      </c>
      <c r="W32">
        <v>89.82</v>
      </c>
      <c r="X32">
        <v>89.82</v>
      </c>
      <c r="Y32">
        <v>89.82</v>
      </c>
      <c r="Z32">
        <v>89.82</v>
      </c>
      <c r="AA32">
        <v>89.82</v>
      </c>
      <c r="AB32">
        <v>89.82</v>
      </c>
      <c r="AC32">
        <v>89.82</v>
      </c>
      <c r="AD32">
        <v>89.82</v>
      </c>
      <c r="AE32">
        <v>89.82</v>
      </c>
      <c r="AF32">
        <v>89.82</v>
      </c>
      <c r="AG32">
        <v>89.82</v>
      </c>
      <c r="AH32">
        <v>89.82</v>
      </c>
      <c r="AI32">
        <v>89.82</v>
      </c>
      <c r="AJ32">
        <v>89.82</v>
      </c>
      <c r="AK32">
        <v>89.82</v>
      </c>
      <c r="AL32">
        <v>89.82</v>
      </c>
      <c r="AM32">
        <v>89.82</v>
      </c>
      <c r="AN32">
        <v>89.82</v>
      </c>
      <c r="AO32">
        <v>89.82</v>
      </c>
      <c r="AP32">
        <v>89.82</v>
      </c>
      <c r="AQ32">
        <v>89.82</v>
      </c>
      <c r="AR32">
        <v>89.82</v>
      </c>
      <c r="AS32">
        <v>89.82</v>
      </c>
      <c r="AT32">
        <v>89.82</v>
      </c>
      <c r="AU32">
        <v>89.82</v>
      </c>
      <c r="AV32">
        <v>89.82</v>
      </c>
      <c r="AW32">
        <v>89.82</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89.82</v>
      </c>
      <c r="U33">
        <v>89.82</v>
      </c>
      <c r="V33">
        <v>89.82</v>
      </c>
      <c r="W33">
        <v>89.82</v>
      </c>
      <c r="X33">
        <v>89.82</v>
      </c>
      <c r="Y33">
        <v>89.82</v>
      </c>
      <c r="Z33">
        <v>89.82</v>
      </c>
      <c r="AA33">
        <v>89.82</v>
      </c>
      <c r="AB33">
        <v>89.82</v>
      </c>
      <c r="AC33">
        <v>89.82</v>
      </c>
      <c r="AD33">
        <v>89.82</v>
      </c>
      <c r="AE33">
        <v>89.82</v>
      </c>
      <c r="AF33">
        <v>89.82</v>
      </c>
      <c r="AG33">
        <v>89.82</v>
      </c>
      <c r="AH33">
        <v>89.82</v>
      </c>
      <c r="AI33">
        <v>89.82</v>
      </c>
      <c r="AJ33">
        <v>89.82</v>
      </c>
      <c r="AK33">
        <v>89.82</v>
      </c>
      <c r="AL33">
        <v>89.82</v>
      </c>
      <c r="AM33">
        <v>89.82</v>
      </c>
      <c r="AN33">
        <v>89.82</v>
      </c>
      <c r="AO33">
        <v>89.82</v>
      </c>
      <c r="AP33">
        <v>89.82</v>
      </c>
      <c r="AQ33">
        <v>89.82</v>
      </c>
      <c r="AR33">
        <v>89.82</v>
      </c>
      <c r="AS33">
        <v>89.82</v>
      </c>
      <c r="AT33">
        <v>89.82</v>
      </c>
      <c r="AU33">
        <v>89.82</v>
      </c>
      <c r="AV33">
        <v>89.82</v>
      </c>
      <c r="AW33">
        <v>89.82</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89.82</v>
      </c>
      <c r="U34">
        <v>89.82</v>
      </c>
      <c r="V34">
        <v>89.82</v>
      </c>
      <c r="W34">
        <v>89.82</v>
      </c>
      <c r="X34">
        <v>89.82</v>
      </c>
      <c r="Y34">
        <v>89.82</v>
      </c>
      <c r="Z34">
        <v>89.82</v>
      </c>
      <c r="AA34">
        <v>89.82</v>
      </c>
      <c r="AB34">
        <v>89.82</v>
      </c>
      <c r="AC34">
        <v>89.82</v>
      </c>
      <c r="AD34">
        <v>89.82</v>
      </c>
      <c r="AE34">
        <v>89.82</v>
      </c>
      <c r="AF34">
        <v>89.82</v>
      </c>
      <c r="AG34">
        <v>89.82</v>
      </c>
      <c r="AH34">
        <v>89.82</v>
      </c>
      <c r="AI34">
        <v>89.82</v>
      </c>
      <c r="AJ34">
        <v>89.82</v>
      </c>
      <c r="AK34">
        <v>89.82</v>
      </c>
      <c r="AL34">
        <v>89.82</v>
      </c>
      <c r="AM34">
        <v>89.82</v>
      </c>
      <c r="AN34">
        <v>89.82</v>
      </c>
      <c r="AO34">
        <v>89.82</v>
      </c>
      <c r="AP34">
        <v>89.82</v>
      </c>
      <c r="AQ34">
        <v>89.82</v>
      </c>
      <c r="AR34">
        <v>89.82</v>
      </c>
      <c r="AS34">
        <v>89.82</v>
      </c>
      <c r="AT34">
        <v>89.82</v>
      </c>
      <c r="AU34">
        <v>89.82</v>
      </c>
      <c r="AV34">
        <v>89.82</v>
      </c>
      <c r="AW34">
        <v>89.82</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89.82</v>
      </c>
      <c r="U35">
        <v>89.82</v>
      </c>
      <c r="V35">
        <v>89.82</v>
      </c>
      <c r="W35">
        <v>89.82</v>
      </c>
      <c r="X35">
        <v>89.82</v>
      </c>
      <c r="Y35">
        <v>89.82</v>
      </c>
      <c r="Z35">
        <v>89.82</v>
      </c>
      <c r="AA35">
        <v>89.82</v>
      </c>
      <c r="AB35">
        <v>89.82</v>
      </c>
      <c r="AC35">
        <v>89.82</v>
      </c>
      <c r="AD35">
        <v>89.82</v>
      </c>
      <c r="AE35">
        <v>89.82</v>
      </c>
      <c r="AF35">
        <v>89.82</v>
      </c>
      <c r="AG35">
        <v>89.82</v>
      </c>
      <c r="AH35">
        <v>89.82</v>
      </c>
      <c r="AI35">
        <v>89.82</v>
      </c>
      <c r="AJ35">
        <v>89.82</v>
      </c>
      <c r="AK35">
        <v>89.82</v>
      </c>
      <c r="AL35">
        <v>89.82</v>
      </c>
      <c r="AM35">
        <v>89.82</v>
      </c>
      <c r="AN35">
        <v>89.82</v>
      </c>
      <c r="AO35">
        <v>89.82</v>
      </c>
      <c r="AP35">
        <v>89.82</v>
      </c>
      <c r="AQ35">
        <v>89.82</v>
      </c>
      <c r="AR35">
        <v>89.82</v>
      </c>
      <c r="AS35">
        <v>89.82</v>
      </c>
      <c r="AT35">
        <v>89.82</v>
      </c>
      <c r="AU35">
        <v>89.82</v>
      </c>
      <c r="AV35">
        <v>89.82</v>
      </c>
      <c r="AW35">
        <v>89.82</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89.82</v>
      </c>
      <c r="U36">
        <v>89.82</v>
      </c>
      <c r="V36">
        <v>89.82</v>
      </c>
      <c r="W36">
        <v>89.82</v>
      </c>
      <c r="X36">
        <v>89.82</v>
      </c>
      <c r="Y36">
        <v>89.82</v>
      </c>
      <c r="Z36">
        <v>89.82</v>
      </c>
      <c r="AA36">
        <v>89.82</v>
      </c>
      <c r="AB36">
        <v>89.82</v>
      </c>
      <c r="AC36">
        <v>89.82</v>
      </c>
      <c r="AD36">
        <v>89.82</v>
      </c>
      <c r="AE36">
        <v>89.82</v>
      </c>
      <c r="AF36">
        <v>89.82</v>
      </c>
      <c r="AG36">
        <v>89.82</v>
      </c>
      <c r="AH36">
        <v>89.82</v>
      </c>
      <c r="AI36">
        <v>89.82</v>
      </c>
      <c r="AJ36">
        <v>89.82</v>
      </c>
      <c r="AK36">
        <v>89.82</v>
      </c>
      <c r="AL36">
        <v>89.82</v>
      </c>
      <c r="AM36">
        <v>89.82</v>
      </c>
      <c r="AN36">
        <v>89.82</v>
      </c>
      <c r="AO36">
        <v>89.82</v>
      </c>
      <c r="AP36">
        <v>89.82</v>
      </c>
      <c r="AQ36">
        <v>89.82</v>
      </c>
      <c r="AR36">
        <v>89.82</v>
      </c>
      <c r="AS36">
        <v>89.82</v>
      </c>
      <c r="AT36">
        <v>89.82</v>
      </c>
      <c r="AU36">
        <v>89.82</v>
      </c>
      <c r="AV36">
        <v>89.82</v>
      </c>
      <c r="AW36">
        <v>89.82</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89.82</v>
      </c>
      <c r="U37">
        <v>89.82</v>
      </c>
      <c r="V37">
        <v>89.82</v>
      </c>
      <c r="W37">
        <v>89.82</v>
      </c>
      <c r="X37">
        <v>89.82</v>
      </c>
      <c r="Y37">
        <v>89.82</v>
      </c>
      <c r="Z37">
        <v>89.82</v>
      </c>
      <c r="AA37">
        <v>89.82</v>
      </c>
      <c r="AB37">
        <v>89.82</v>
      </c>
      <c r="AC37">
        <v>89.82</v>
      </c>
      <c r="AD37">
        <v>89.82</v>
      </c>
      <c r="AE37">
        <v>89.82</v>
      </c>
      <c r="AF37">
        <v>89.82</v>
      </c>
      <c r="AG37">
        <v>89.82</v>
      </c>
      <c r="AH37">
        <v>89.82</v>
      </c>
      <c r="AI37">
        <v>89.82</v>
      </c>
      <c r="AJ37">
        <v>89.82</v>
      </c>
      <c r="AK37">
        <v>89.82</v>
      </c>
      <c r="AL37">
        <v>89.82</v>
      </c>
      <c r="AM37">
        <v>89.82</v>
      </c>
      <c r="AN37">
        <v>89.82</v>
      </c>
      <c r="AO37">
        <v>89.82</v>
      </c>
      <c r="AP37">
        <v>89.82</v>
      </c>
      <c r="AQ37">
        <v>89.82</v>
      </c>
      <c r="AR37">
        <v>89.82</v>
      </c>
      <c r="AS37">
        <v>89.82</v>
      </c>
      <c r="AT37">
        <v>89.82</v>
      </c>
      <c r="AU37">
        <v>89.82</v>
      </c>
      <c r="AV37">
        <v>89.82</v>
      </c>
      <c r="AW37">
        <v>89.82</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89.82</v>
      </c>
      <c r="U38">
        <v>89.82</v>
      </c>
      <c r="V38">
        <v>89.82</v>
      </c>
      <c r="W38">
        <v>89.82</v>
      </c>
      <c r="X38">
        <v>89.82</v>
      </c>
      <c r="Y38">
        <v>89.82</v>
      </c>
      <c r="Z38">
        <v>89.82</v>
      </c>
      <c r="AA38">
        <v>89.82</v>
      </c>
      <c r="AB38">
        <v>89.82</v>
      </c>
      <c r="AC38">
        <v>89.82</v>
      </c>
      <c r="AD38">
        <v>89.82</v>
      </c>
      <c r="AE38">
        <v>89.82</v>
      </c>
      <c r="AF38">
        <v>89.82</v>
      </c>
      <c r="AG38">
        <v>89.82</v>
      </c>
      <c r="AH38">
        <v>89.82</v>
      </c>
      <c r="AI38">
        <v>89.82</v>
      </c>
      <c r="AJ38">
        <v>89.82</v>
      </c>
      <c r="AK38">
        <v>89.82</v>
      </c>
      <c r="AL38">
        <v>89.82</v>
      </c>
      <c r="AM38">
        <v>89.82</v>
      </c>
      <c r="AN38">
        <v>89.82</v>
      </c>
      <c r="AO38">
        <v>89.82</v>
      </c>
      <c r="AP38">
        <v>89.82</v>
      </c>
      <c r="AQ38">
        <v>89.82</v>
      </c>
      <c r="AR38">
        <v>89.82</v>
      </c>
      <c r="AS38">
        <v>89.82</v>
      </c>
      <c r="AT38">
        <v>89.82</v>
      </c>
      <c r="AU38">
        <v>89.82</v>
      </c>
      <c r="AV38">
        <v>89.82</v>
      </c>
      <c r="AW38">
        <v>89.82</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89.82</v>
      </c>
      <c r="U39">
        <v>89.82</v>
      </c>
      <c r="V39">
        <v>89.82</v>
      </c>
      <c r="W39">
        <v>89.82</v>
      </c>
      <c r="X39">
        <v>89.82</v>
      </c>
      <c r="Y39">
        <v>89.82</v>
      </c>
      <c r="Z39">
        <v>89.82</v>
      </c>
      <c r="AA39">
        <v>89.82</v>
      </c>
      <c r="AB39">
        <v>89.82</v>
      </c>
      <c r="AC39">
        <v>89.82</v>
      </c>
      <c r="AD39">
        <v>89.82</v>
      </c>
      <c r="AE39">
        <v>89.82</v>
      </c>
      <c r="AF39">
        <v>89.82</v>
      </c>
      <c r="AG39">
        <v>89.82</v>
      </c>
      <c r="AH39">
        <v>89.82</v>
      </c>
      <c r="AI39">
        <v>89.82</v>
      </c>
      <c r="AJ39">
        <v>89.82</v>
      </c>
      <c r="AK39">
        <v>89.82</v>
      </c>
      <c r="AL39">
        <v>89.82</v>
      </c>
      <c r="AM39">
        <v>89.82</v>
      </c>
      <c r="AN39">
        <v>89.82</v>
      </c>
      <c r="AO39">
        <v>89.82</v>
      </c>
      <c r="AP39">
        <v>89.82</v>
      </c>
      <c r="AQ39">
        <v>89.82</v>
      </c>
      <c r="AR39">
        <v>89.82</v>
      </c>
      <c r="AS39">
        <v>89.82</v>
      </c>
      <c r="AT39">
        <v>89.82</v>
      </c>
      <c r="AU39">
        <v>89.82</v>
      </c>
      <c r="AV39">
        <v>89.82</v>
      </c>
      <c r="AW39">
        <v>89.82</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89.82</v>
      </c>
      <c r="U40">
        <v>89.82</v>
      </c>
      <c r="V40">
        <v>89.82</v>
      </c>
      <c r="W40">
        <v>89.82</v>
      </c>
      <c r="X40">
        <v>89.82</v>
      </c>
      <c r="Y40">
        <v>89.82</v>
      </c>
      <c r="Z40">
        <v>89.82</v>
      </c>
      <c r="AA40">
        <v>89.82</v>
      </c>
      <c r="AB40">
        <v>89.82</v>
      </c>
      <c r="AC40">
        <v>89.82</v>
      </c>
      <c r="AD40">
        <v>89.82</v>
      </c>
      <c r="AE40">
        <v>89.82</v>
      </c>
      <c r="AF40">
        <v>89.82</v>
      </c>
      <c r="AG40">
        <v>89.82</v>
      </c>
      <c r="AH40">
        <v>89.82</v>
      </c>
      <c r="AI40">
        <v>89.82</v>
      </c>
      <c r="AJ40">
        <v>89.82</v>
      </c>
      <c r="AK40">
        <v>89.82</v>
      </c>
      <c r="AL40">
        <v>89.82</v>
      </c>
      <c r="AM40">
        <v>89.82</v>
      </c>
      <c r="AN40">
        <v>89.82</v>
      </c>
      <c r="AO40">
        <v>89.82</v>
      </c>
      <c r="AP40">
        <v>89.82</v>
      </c>
      <c r="AQ40">
        <v>89.82</v>
      </c>
      <c r="AR40">
        <v>89.82</v>
      </c>
      <c r="AS40">
        <v>89.82</v>
      </c>
      <c r="AT40">
        <v>89.82</v>
      </c>
      <c r="AU40">
        <v>89.82</v>
      </c>
      <c r="AV40">
        <v>89.82</v>
      </c>
      <c r="AW40">
        <v>89.82</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89.82</v>
      </c>
      <c r="U41">
        <v>89.82</v>
      </c>
      <c r="V41">
        <v>89.82</v>
      </c>
      <c r="W41">
        <v>89.82</v>
      </c>
      <c r="X41">
        <v>89.82</v>
      </c>
      <c r="Y41">
        <v>89.82</v>
      </c>
      <c r="Z41">
        <v>89.82</v>
      </c>
      <c r="AA41">
        <v>89.82</v>
      </c>
      <c r="AB41">
        <v>89.82</v>
      </c>
      <c r="AC41">
        <v>89.82</v>
      </c>
      <c r="AD41">
        <v>89.82</v>
      </c>
      <c r="AE41">
        <v>89.82</v>
      </c>
      <c r="AF41">
        <v>89.82</v>
      </c>
      <c r="AG41">
        <v>89.82</v>
      </c>
      <c r="AH41">
        <v>89.82</v>
      </c>
      <c r="AI41">
        <v>89.82</v>
      </c>
      <c r="AJ41">
        <v>89.82</v>
      </c>
      <c r="AK41">
        <v>89.82</v>
      </c>
      <c r="AL41">
        <v>89.82</v>
      </c>
      <c r="AM41">
        <v>89.82</v>
      </c>
      <c r="AN41">
        <v>89.82</v>
      </c>
      <c r="AO41">
        <v>89.82</v>
      </c>
      <c r="AP41">
        <v>89.82</v>
      </c>
      <c r="AQ41">
        <v>89.82</v>
      </c>
      <c r="AR41">
        <v>89.82</v>
      </c>
      <c r="AS41">
        <v>89.82</v>
      </c>
      <c r="AT41">
        <v>89.82</v>
      </c>
      <c r="AU41">
        <v>89.82</v>
      </c>
      <c r="AV41">
        <v>89.82</v>
      </c>
      <c r="AW41">
        <v>89.82</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89.82</v>
      </c>
      <c r="U42">
        <v>89.82</v>
      </c>
      <c r="V42">
        <v>89.82</v>
      </c>
      <c r="W42">
        <v>89.82</v>
      </c>
      <c r="X42">
        <v>89.82</v>
      </c>
      <c r="Y42">
        <v>89.82</v>
      </c>
      <c r="Z42">
        <v>89.82</v>
      </c>
      <c r="AA42">
        <v>89.82</v>
      </c>
      <c r="AB42">
        <v>89.82</v>
      </c>
      <c r="AC42">
        <v>89.82</v>
      </c>
      <c r="AD42">
        <v>89.82</v>
      </c>
      <c r="AE42">
        <v>89.82</v>
      </c>
      <c r="AF42">
        <v>89.82</v>
      </c>
      <c r="AG42">
        <v>89.82</v>
      </c>
      <c r="AH42">
        <v>89.82</v>
      </c>
      <c r="AI42">
        <v>89.82</v>
      </c>
      <c r="AJ42">
        <v>89.82</v>
      </c>
      <c r="AK42">
        <v>89.82</v>
      </c>
      <c r="AL42">
        <v>89.82</v>
      </c>
      <c r="AM42">
        <v>89.82</v>
      </c>
      <c r="AN42">
        <v>89.82</v>
      </c>
      <c r="AO42">
        <v>89.82</v>
      </c>
      <c r="AP42">
        <v>89.82</v>
      </c>
      <c r="AQ42">
        <v>89.82</v>
      </c>
      <c r="AR42">
        <v>89.82</v>
      </c>
      <c r="AS42">
        <v>89.82</v>
      </c>
      <c r="AT42">
        <v>89.82</v>
      </c>
      <c r="AU42">
        <v>89.82</v>
      </c>
      <c r="AV42">
        <v>89.82</v>
      </c>
      <c r="AW42">
        <v>89.82</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89.82</v>
      </c>
      <c r="U43">
        <v>89.82</v>
      </c>
      <c r="V43">
        <v>89.82</v>
      </c>
      <c r="W43">
        <v>89.82</v>
      </c>
      <c r="X43">
        <v>89.82</v>
      </c>
      <c r="Y43">
        <v>89.82</v>
      </c>
      <c r="Z43">
        <v>89.82</v>
      </c>
      <c r="AA43">
        <v>89.82</v>
      </c>
      <c r="AB43">
        <v>89.82</v>
      </c>
      <c r="AC43">
        <v>89.82</v>
      </c>
      <c r="AD43">
        <v>89.82</v>
      </c>
      <c r="AE43">
        <v>89.82</v>
      </c>
      <c r="AF43">
        <v>89.82</v>
      </c>
      <c r="AG43">
        <v>89.82</v>
      </c>
      <c r="AH43">
        <v>89.82</v>
      </c>
      <c r="AI43">
        <v>89.82</v>
      </c>
      <c r="AJ43">
        <v>89.82</v>
      </c>
      <c r="AK43">
        <v>89.82</v>
      </c>
      <c r="AL43">
        <v>89.82</v>
      </c>
      <c r="AM43">
        <v>89.82</v>
      </c>
      <c r="AN43">
        <v>89.82</v>
      </c>
      <c r="AO43">
        <v>89.82</v>
      </c>
      <c r="AP43">
        <v>89.82</v>
      </c>
      <c r="AQ43">
        <v>89.82</v>
      </c>
      <c r="AR43">
        <v>89.82</v>
      </c>
      <c r="AS43">
        <v>89.82</v>
      </c>
      <c r="AT43">
        <v>89.82</v>
      </c>
      <c r="AU43">
        <v>89.82</v>
      </c>
      <c r="AV43">
        <v>89.82</v>
      </c>
      <c r="AW43">
        <v>89.82</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89.82</v>
      </c>
      <c r="U44">
        <v>89.82</v>
      </c>
      <c r="V44">
        <v>89.82</v>
      </c>
      <c r="W44">
        <v>89.82</v>
      </c>
      <c r="X44">
        <v>89.82</v>
      </c>
      <c r="Y44">
        <v>89.82</v>
      </c>
      <c r="Z44">
        <v>89.82</v>
      </c>
      <c r="AA44">
        <v>89.82</v>
      </c>
      <c r="AB44">
        <v>89.82</v>
      </c>
      <c r="AC44">
        <v>89.82</v>
      </c>
      <c r="AD44">
        <v>89.82</v>
      </c>
      <c r="AE44">
        <v>89.82</v>
      </c>
      <c r="AF44">
        <v>89.82</v>
      </c>
      <c r="AG44">
        <v>89.82</v>
      </c>
      <c r="AH44">
        <v>89.82</v>
      </c>
      <c r="AI44">
        <v>89.82</v>
      </c>
      <c r="AJ44">
        <v>89.82</v>
      </c>
      <c r="AK44">
        <v>89.82</v>
      </c>
      <c r="AL44">
        <v>89.82</v>
      </c>
      <c r="AM44">
        <v>89.82</v>
      </c>
      <c r="AN44">
        <v>89.82</v>
      </c>
      <c r="AO44">
        <v>89.82</v>
      </c>
      <c r="AP44">
        <v>89.82</v>
      </c>
      <c r="AQ44">
        <v>89.82</v>
      </c>
      <c r="AR44">
        <v>89.82</v>
      </c>
      <c r="AS44">
        <v>89.82</v>
      </c>
      <c r="AT44">
        <v>89.82</v>
      </c>
      <c r="AU44">
        <v>89.82</v>
      </c>
      <c r="AV44">
        <v>89.82</v>
      </c>
      <c r="AW44">
        <v>89.82</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89.82</v>
      </c>
      <c r="U45" s="4">
        <v>89.82</v>
      </c>
      <c r="V45" s="4">
        <v>89.82</v>
      </c>
      <c r="W45" s="4">
        <v>89.82</v>
      </c>
      <c r="X45" s="4">
        <v>89.82</v>
      </c>
      <c r="Y45" s="4">
        <v>89.82</v>
      </c>
      <c r="Z45" s="4">
        <v>89.82</v>
      </c>
      <c r="AA45" s="4">
        <v>89.82</v>
      </c>
      <c r="AB45" s="4">
        <v>89.82</v>
      </c>
      <c r="AC45" s="4">
        <v>89.82</v>
      </c>
      <c r="AD45" s="4">
        <v>89.82</v>
      </c>
      <c r="AE45" s="4">
        <v>89.82</v>
      </c>
      <c r="AF45" s="4">
        <v>89.82</v>
      </c>
      <c r="AG45" s="4">
        <v>89.82</v>
      </c>
      <c r="AH45" s="4">
        <v>89.82</v>
      </c>
      <c r="AI45" s="4">
        <v>89.82</v>
      </c>
      <c r="AJ45" s="4">
        <v>89.82</v>
      </c>
      <c r="AK45" s="4">
        <v>89.82</v>
      </c>
      <c r="AL45" s="4">
        <v>89.82</v>
      </c>
      <c r="AM45" s="4">
        <v>89.82</v>
      </c>
      <c r="AN45" s="4">
        <v>89.82</v>
      </c>
      <c r="AO45" s="4">
        <v>89.82</v>
      </c>
      <c r="AP45" s="4">
        <v>89.82</v>
      </c>
      <c r="AQ45" s="4">
        <v>89.82</v>
      </c>
      <c r="AR45" s="4">
        <v>89.82</v>
      </c>
      <c r="AS45" s="4">
        <v>89.82</v>
      </c>
      <c r="AT45" s="4">
        <v>89.82</v>
      </c>
      <c r="AU45" s="4">
        <v>89.82</v>
      </c>
      <c r="AV45" s="4">
        <v>89.82</v>
      </c>
      <c r="AW45" s="4">
        <v>89.82</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89.82</v>
      </c>
      <c r="U46" s="4">
        <v>89.82</v>
      </c>
      <c r="V46" s="4">
        <v>89.82</v>
      </c>
      <c r="W46" s="4">
        <v>89.82</v>
      </c>
      <c r="X46" s="4">
        <v>89.82</v>
      </c>
      <c r="Y46" s="4">
        <v>89.82</v>
      </c>
      <c r="Z46" s="4">
        <v>89.82</v>
      </c>
      <c r="AA46" s="4">
        <v>89.82</v>
      </c>
      <c r="AB46" s="4">
        <v>89.82</v>
      </c>
      <c r="AC46" s="4">
        <v>89.82</v>
      </c>
      <c r="AD46" s="4">
        <v>89.82</v>
      </c>
      <c r="AE46" s="4">
        <v>89.82</v>
      </c>
      <c r="AF46" s="4">
        <v>89.82</v>
      </c>
      <c r="AG46" s="4">
        <v>89.82</v>
      </c>
      <c r="AH46" s="4">
        <v>89.82</v>
      </c>
      <c r="AI46" s="4">
        <v>89.82</v>
      </c>
      <c r="AJ46" s="4">
        <v>89.82</v>
      </c>
      <c r="AK46" s="4">
        <v>89.82</v>
      </c>
      <c r="AL46" s="4">
        <v>89.82</v>
      </c>
      <c r="AM46" s="4">
        <v>89.82</v>
      </c>
      <c r="AN46" s="4">
        <v>89.82</v>
      </c>
      <c r="AO46" s="4">
        <v>89.82</v>
      </c>
      <c r="AP46" s="4">
        <v>89.82</v>
      </c>
      <c r="AQ46" s="4">
        <v>89.82</v>
      </c>
      <c r="AR46" s="4">
        <v>89.82</v>
      </c>
      <c r="AS46" s="4">
        <v>89.82</v>
      </c>
      <c r="AT46" s="4">
        <v>89.82</v>
      </c>
      <c r="AU46" s="4">
        <v>89.82</v>
      </c>
      <c r="AV46" s="4">
        <v>89.82</v>
      </c>
      <c r="AW46" s="4">
        <v>89.82</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89.82</v>
      </c>
      <c r="U47" s="4">
        <v>89.82</v>
      </c>
      <c r="V47" s="4">
        <v>89.82</v>
      </c>
      <c r="W47" s="4">
        <v>89.82</v>
      </c>
      <c r="X47" s="4">
        <v>89.82</v>
      </c>
      <c r="Y47" s="4">
        <v>89.82</v>
      </c>
      <c r="Z47" s="4">
        <v>89.82</v>
      </c>
      <c r="AA47" s="4">
        <v>89.82</v>
      </c>
      <c r="AB47" s="4">
        <v>89.82</v>
      </c>
      <c r="AC47" s="4">
        <v>89.82</v>
      </c>
      <c r="AD47" s="4">
        <v>89.82</v>
      </c>
      <c r="AE47" s="4">
        <v>89.82</v>
      </c>
      <c r="AF47" s="4">
        <v>89.82</v>
      </c>
      <c r="AG47" s="4">
        <v>89.82</v>
      </c>
      <c r="AH47" s="4">
        <v>89.82</v>
      </c>
      <c r="AI47" s="4">
        <v>89.82</v>
      </c>
      <c r="AJ47" s="4">
        <v>89.82</v>
      </c>
      <c r="AK47" s="4">
        <v>89.82</v>
      </c>
      <c r="AL47" s="4">
        <v>89.82</v>
      </c>
      <c r="AM47" s="4">
        <v>89.82</v>
      </c>
      <c r="AN47" s="4">
        <v>89.82</v>
      </c>
      <c r="AO47" s="4">
        <v>89.82</v>
      </c>
      <c r="AP47" s="4">
        <v>89.82</v>
      </c>
      <c r="AQ47" s="4">
        <v>89.82</v>
      </c>
      <c r="AR47" s="4">
        <v>89.82</v>
      </c>
      <c r="AS47" s="4">
        <v>89.82</v>
      </c>
      <c r="AT47" s="4">
        <v>89.82</v>
      </c>
      <c r="AU47" s="4">
        <v>89.82</v>
      </c>
      <c r="AV47" s="4">
        <v>89.82</v>
      </c>
      <c r="AW47" s="4">
        <v>89.82</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89.82</v>
      </c>
      <c r="U48" s="4">
        <v>89.82</v>
      </c>
      <c r="V48" s="4">
        <v>89.82</v>
      </c>
      <c r="W48" s="4">
        <v>89.82</v>
      </c>
      <c r="X48" s="4">
        <v>89.82</v>
      </c>
      <c r="Y48" s="4">
        <v>89.82</v>
      </c>
      <c r="Z48" s="4">
        <v>89.82</v>
      </c>
      <c r="AA48" s="4">
        <v>89.82</v>
      </c>
      <c r="AB48" s="4">
        <v>89.82</v>
      </c>
      <c r="AC48" s="4">
        <v>89.82</v>
      </c>
      <c r="AD48" s="4">
        <v>89.82</v>
      </c>
      <c r="AE48" s="4">
        <v>89.82</v>
      </c>
      <c r="AF48" s="4">
        <v>89.82</v>
      </c>
      <c r="AG48" s="4">
        <v>89.82</v>
      </c>
      <c r="AH48" s="4">
        <v>89.82</v>
      </c>
      <c r="AI48" s="4">
        <v>89.82</v>
      </c>
      <c r="AJ48" s="4">
        <v>89.82</v>
      </c>
      <c r="AK48" s="4">
        <v>89.82</v>
      </c>
      <c r="AL48" s="4">
        <v>89.82</v>
      </c>
      <c r="AM48" s="4">
        <v>89.82</v>
      </c>
      <c r="AN48" s="4">
        <v>89.82</v>
      </c>
      <c r="AO48" s="4">
        <v>89.82</v>
      </c>
      <c r="AP48" s="4">
        <v>89.82</v>
      </c>
      <c r="AQ48" s="4">
        <v>89.82</v>
      </c>
      <c r="AR48" s="4">
        <v>89.82</v>
      </c>
      <c r="AS48" s="4">
        <v>89.82</v>
      </c>
      <c r="AT48" s="4">
        <v>89.82</v>
      </c>
      <c r="AU48" s="4">
        <v>89.82</v>
      </c>
      <c r="AV48" s="4">
        <v>89.82</v>
      </c>
      <c r="AW48" s="4">
        <v>89.82</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89.82</v>
      </c>
      <c r="U49">
        <v>89.82</v>
      </c>
      <c r="V49">
        <v>89.82</v>
      </c>
      <c r="W49">
        <v>89.82</v>
      </c>
      <c r="X49">
        <v>89.82</v>
      </c>
      <c r="Y49">
        <v>89.82</v>
      </c>
      <c r="Z49">
        <v>89.82</v>
      </c>
      <c r="AA49">
        <v>89.82</v>
      </c>
      <c r="AB49">
        <v>89.82</v>
      </c>
      <c r="AC49">
        <v>89.82</v>
      </c>
      <c r="AD49">
        <v>89.82</v>
      </c>
      <c r="AE49">
        <v>89.82</v>
      </c>
      <c r="AF49">
        <v>89.82</v>
      </c>
      <c r="AG49">
        <v>89.82</v>
      </c>
      <c r="AH49">
        <v>89.82</v>
      </c>
      <c r="AI49">
        <v>89.82</v>
      </c>
      <c r="AJ49">
        <v>89.82</v>
      </c>
      <c r="AK49">
        <v>89.82</v>
      </c>
      <c r="AL49">
        <v>89.82</v>
      </c>
      <c r="AM49">
        <v>89.82</v>
      </c>
      <c r="AN49">
        <v>89.82</v>
      </c>
      <c r="AO49">
        <v>89.82</v>
      </c>
      <c r="AP49">
        <v>89.82</v>
      </c>
      <c r="AQ49">
        <v>89.82</v>
      </c>
      <c r="AR49">
        <v>89.82</v>
      </c>
      <c r="AS49">
        <v>89.82</v>
      </c>
      <c r="AT49">
        <v>89.82</v>
      </c>
      <c r="AU49">
        <v>89.82</v>
      </c>
      <c r="AV49">
        <v>89.82</v>
      </c>
      <c r="AW49">
        <v>89.82</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89.82</v>
      </c>
      <c r="U50">
        <v>89.82</v>
      </c>
      <c r="V50">
        <v>89.82</v>
      </c>
      <c r="W50">
        <v>89.82</v>
      </c>
      <c r="X50">
        <v>89.82</v>
      </c>
      <c r="Y50">
        <v>89.82</v>
      </c>
      <c r="Z50">
        <v>89.82</v>
      </c>
      <c r="AA50">
        <v>89.82</v>
      </c>
      <c r="AB50">
        <v>89.82</v>
      </c>
      <c r="AC50">
        <v>89.82</v>
      </c>
      <c r="AD50">
        <v>89.82</v>
      </c>
      <c r="AE50">
        <v>89.82</v>
      </c>
      <c r="AF50">
        <v>89.82</v>
      </c>
      <c r="AG50">
        <v>89.82</v>
      </c>
      <c r="AH50">
        <v>89.82</v>
      </c>
      <c r="AI50">
        <v>89.82</v>
      </c>
      <c r="AJ50">
        <v>89.82</v>
      </c>
      <c r="AK50">
        <v>89.82</v>
      </c>
      <c r="AL50">
        <v>89.82</v>
      </c>
      <c r="AM50">
        <v>89.82</v>
      </c>
      <c r="AN50">
        <v>89.82</v>
      </c>
      <c r="AO50">
        <v>89.82</v>
      </c>
      <c r="AP50">
        <v>89.82</v>
      </c>
      <c r="AQ50">
        <v>89.82</v>
      </c>
      <c r="AR50">
        <v>89.82</v>
      </c>
      <c r="AS50">
        <v>89.82</v>
      </c>
      <c r="AT50">
        <v>89.82</v>
      </c>
      <c r="AU50">
        <v>89.82</v>
      </c>
      <c r="AV50">
        <v>89.82</v>
      </c>
      <c r="AW50">
        <v>89.82</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89.82</v>
      </c>
      <c r="U51">
        <v>89.82</v>
      </c>
      <c r="V51">
        <v>89.82</v>
      </c>
      <c r="W51">
        <v>89.82</v>
      </c>
      <c r="X51">
        <v>89.82</v>
      </c>
      <c r="Y51">
        <v>89.82</v>
      </c>
      <c r="Z51">
        <v>89.82</v>
      </c>
      <c r="AA51">
        <v>89.82</v>
      </c>
      <c r="AB51">
        <v>89.82</v>
      </c>
      <c r="AC51">
        <v>89.82</v>
      </c>
      <c r="AD51">
        <v>89.82</v>
      </c>
      <c r="AE51">
        <v>89.82</v>
      </c>
      <c r="AF51">
        <v>89.82</v>
      </c>
      <c r="AG51">
        <v>89.82</v>
      </c>
      <c r="AH51">
        <v>89.82</v>
      </c>
      <c r="AI51">
        <v>89.82</v>
      </c>
      <c r="AJ51">
        <v>89.82</v>
      </c>
      <c r="AK51">
        <v>89.82</v>
      </c>
      <c r="AL51">
        <v>89.82</v>
      </c>
      <c r="AM51">
        <v>89.82</v>
      </c>
      <c r="AN51">
        <v>89.82</v>
      </c>
      <c r="AO51">
        <v>89.82</v>
      </c>
      <c r="AP51">
        <v>89.82</v>
      </c>
      <c r="AQ51">
        <v>89.82</v>
      </c>
      <c r="AR51">
        <v>89.82</v>
      </c>
      <c r="AS51">
        <v>89.82</v>
      </c>
      <c r="AT51">
        <v>89.82</v>
      </c>
      <c r="AU51">
        <v>89.82</v>
      </c>
      <c r="AV51">
        <v>89.82</v>
      </c>
      <c r="AW51">
        <v>89.82</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89.82</v>
      </c>
      <c r="U52">
        <v>89.82</v>
      </c>
      <c r="V52">
        <v>89.82</v>
      </c>
      <c r="W52">
        <v>89.82</v>
      </c>
      <c r="X52">
        <v>89.82</v>
      </c>
      <c r="Y52">
        <v>89.82</v>
      </c>
      <c r="Z52">
        <v>89.82</v>
      </c>
      <c r="AA52">
        <v>89.82</v>
      </c>
      <c r="AB52">
        <v>89.82</v>
      </c>
      <c r="AC52">
        <v>89.82</v>
      </c>
      <c r="AD52">
        <v>89.82</v>
      </c>
      <c r="AE52">
        <v>89.82</v>
      </c>
      <c r="AF52">
        <v>89.82</v>
      </c>
      <c r="AG52">
        <v>89.82</v>
      </c>
      <c r="AH52">
        <v>89.82</v>
      </c>
      <c r="AI52">
        <v>89.82</v>
      </c>
      <c r="AJ52">
        <v>89.82</v>
      </c>
      <c r="AK52">
        <v>89.82</v>
      </c>
      <c r="AL52">
        <v>89.82</v>
      </c>
      <c r="AM52">
        <v>89.82</v>
      </c>
      <c r="AN52">
        <v>89.82</v>
      </c>
      <c r="AO52">
        <v>89.82</v>
      </c>
      <c r="AP52">
        <v>89.82</v>
      </c>
      <c r="AQ52">
        <v>89.82</v>
      </c>
      <c r="AR52">
        <v>89.82</v>
      </c>
      <c r="AS52">
        <v>89.82</v>
      </c>
      <c r="AT52">
        <v>89.82</v>
      </c>
      <c r="AU52">
        <v>89.82</v>
      </c>
      <c r="AV52">
        <v>89.82</v>
      </c>
      <c r="AW52">
        <v>89.82</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89.82</v>
      </c>
      <c r="U53">
        <v>89.82</v>
      </c>
      <c r="V53">
        <v>89.82</v>
      </c>
      <c r="W53">
        <v>89.82</v>
      </c>
      <c r="X53">
        <v>89.82</v>
      </c>
      <c r="Y53">
        <v>89.82</v>
      </c>
      <c r="Z53">
        <v>89.82</v>
      </c>
      <c r="AA53">
        <v>89.82</v>
      </c>
      <c r="AB53">
        <v>89.82</v>
      </c>
      <c r="AC53">
        <v>89.82</v>
      </c>
      <c r="AD53">
        <v>89.82</v>
      </c>
      <c r="AE53">
        <v>89.82</v>
      </c>
      <c r="AF53">
        <v>89.82</v>
      </c>
      <c r="AG53">
        <v>89.82</v>
      </c>
      <c r="AH53">
        <v>89.82</v>
      </c>
      <c r="AI53">
        <v>89.82</v>
      </c>
      <c r="AJ53">
        <v>89.82</v>
      </c>
      <c r="AK53">
        <v>89.82</v>
      </c>
      <c r="AL53">
        <v>89.82</v>
      </c>
      <c r="AM53">
        <v>89.82</v>
      </c>
      <c r="AN53">
        <v>89.82</v>
      </c>
      <c r="AO53">
        <v>89.82</v>
      </c>
      <c r="AP53">
        <v>89.82</v>
      </c>
      <c r="AQ53">
        <v>89.82</v>
      </c>
      <c r="AR53">
        <v>89.82</v>
      </c>
      <c r="AS53">
        <v>89.82</v>
      </c>
      <c r="AT53">
        <v>89.82</v>
      </c>
      <c r="AU53">
        <v>89.82</v>
      </c>
      <c r="AV53">
        <v>89.82</v>
      </c>
      <c r="AW53">
        <v>89.82</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89.82</v>
      </c>
      <c r="U54">
        <v>89.82</v>
      </c>
      <c r="V54">
        <v>89.82</v>
      </c>
      <c r="W54">
        <v>89.82</v>
      </c>
      <c r="X54">
        <v>89.82</v>
      </c>
      <c r="Y54">
        <v>89.82</v>
      </c>
      <c r="Z54">
        <v>89.82</v>
      </c>
      <c r="AA54">
        <v>89.82</v>
      </c>
      <c r="AB54">
        <v>89.82</v>
      </c>
      <c r="AC54">
        <v>89.82</v>
      </c>
      <c r="AD54">
        <v>89.82</v>
      </c>
      <c r="AE54">
        <v>89.82</v>
      </c>
      <c r="AF54">
        <v>89.82</v>
      </c>
      <c r="AG54">
        <v>89.82</v>
      </c>
      <c r="AH54">
        <v>89.82</v>
      </c>
      <c r="AI54">
        <v>89.82</v>
      </c>
      <c r="AJ54">
        <v>89.82</v>
      </c>
      <c r="AK54">
        <v>89.82</v>
      </c>
      <c r="AL54">
        <v>89.82</v>
      </c>
      <c r="AM54">
        <v>89.82</v>
      </c>
      <c r="AN54">
        <v>89.82</v>
      </c>
      <c r="AO54">
        <v>89.82</v>
      </c>
      <c r="AP54">
        <v>89.82</v>
      </c>
      <c r="AQ54">
        <v>89.82</v>
      </c>
      <c r="AR54">
        <v>89.82</v>
      </c>
      <c r="AS54">
        <v>89.82</v>
      </c>
      <c r="AT54">
        <v>89.82</v>
      </c>
      <c r="AU54">
        <v>89.82</v>
      </c>
      <c r="AV54">
        <v>89.82</v>
      </c>
      <c r="AW54">
        <v>89.82</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89.82</v>
      </c>
      <c r="U55">
        <v>89.82</v>
      </c>
      <c r="V55">
        <v>89.82</v>
      </c>
      <c r="W55">
        <v>89.82</v>
      </c>
      <c r="X55">
        <v>89.82</v>
      </c>
      <c r="Y55">
        <v>89.82</v>
      </c>
      <c r="Z55">
        <v>89.82</v>
      </c>
      <c r="AA55">
        <v>89.82</v>
      </c>
      <c r="AB55">
        <v>89.82</v>
      </c>
      <c r="AC55">
        <v>89.82</v>
      </c>
      <c r="AD55">
        <v>89.82</v>
      </c>
      <c r="AE55">
        <v>89.82</v>
      </c>
      <c r="AF55">
        <v>89.82</v>
      </c>
      <c r="AG55">
        <v>89.82</v>
      </c>
      <c r="AH55">
        <v>89.82</v>
      </c>
      <c r="AI55">
        <v>89.82</v>
      </c>
      <c r="AJ55">
        <v>89.82</v>
      </c>
      <c r="AK55">
        <v>89.82</v>
      </c>
      <c r="AL55">
        <v>89.82</v>
      </c>
      <c r="AM55">
        <v>89.82</v>
      </c>
      <c r="AN55">
        <v>89.82</v>
      </c>
      <c r="AO55">
        <v>89.82</v>
      </c>
      <c r="AP55">
        <v>89.82</v>
      </c>
      <c r="AQ55">
        <v>89.82</v>
      </c>
      <c r="AR55">
        <v>89.82</v>
      </c>
      <c r="AS55">
        <v>89.82</v>
      </c>
      <c r="AT55">
        <v>89.82</v>
      </c>
      <c r="AU55">
        <v>89.82</v>
      </c>
      <c r="AV55">
        <v>89.82</v>
      </c>
      <c r="AW55">
        <v>89.82</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89.82</v>
      </c>
      <c r="U56">
        <v>89.82</v>
      </c>
      <c r="V56">
        <v>89.82</v>
      </c>
      <c r="W56">
        <v>89.82</v>
      </c>
      <c r="X56">
        <v>89.82</v>
      </c>
      <c r="Y56">
        <v>89.82</v>
      </c>
      <c r="Z56">
        <v>89.82</v>
      </c>
      <c r="AA56">
        <v>89.82</v>
      </c>
      <c r="AB56">
        <v>89.82</v>
      </c>
      <c r="AC56">
        <v>89.82</v>
      </c>
      <c r="AD56">
        <v>89.82</v>
      </c>
      <c r="AE56">
        <v>89.82</v>
      </c>
      <c r="AF56">
        <v>89.82</v>
      </c>
      <c r="AG56">
        <v>89.82</v>
      </c>
      <c r="AH56">
        <v>89.82</v>
      </c>
      <c r="AI56">
        <v>89.82</v>
      </c>
      <c r="AJ56">
        <v>89.82</v>
      </c>
      <c r="AK56">
        <v>89.82</v>
      </c>
      <c r="AL56">
        <v>89.82</v>
      </c>
      <c r="AM56">
        <v>89.82</v>
      </c>
      <c r="AN56">
        <v>89.82</v>
      </c>
      <c r="AO56">
        <v>89.82</v>
      </c>
      <c r="AP56">
        <v>89.82</v>
      </c>
      <c r="AQ56">
        <v>89.82</v>
      </c>
      <c r="AR56">
        <v>89.82</v>
      </c>
      <c r="AS56">
        <v>89.82</v>
      </c>
      <c r="AT56">
        <v>89.82</v>
      </c>
      <c r="AU56">
        <v>89.82</v>
      </c>
      <c r="AV56">
        <v>89.82</v>
      </c>
      <c r="AW56">
        <v>89.82</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89.82</v>
      </c>
      <c r="U57">
        <v>89.82</v>
      </c>
      <c r="V57">
        <v>89.82</v>
      </c>
      <c r="W57">
        <v>89.82</v>
      </c>
      <c r="X57">
        <v>89.82</v>
      </c>
      <c r="Y57">
        <v>89.82</v>
      </c>
      <c r="Z57">
        <v>89.82</v>
      </c>
      <c r="AA57">
        <v>89.82</v>
      </c>
      <c r="AB57">
        <v>89.82</v>
      </c>
      <c r="AC57">
        <v>89.82</v>
      </c>
      <c r="AD57">
        <v>89.82</v>
      </c>
      <c r="AE57">
        <v>89.82</v>
      </c>
      <c r="AF57">
        <v>89.82</v>
      </c>
      <c r="AG57">
        <v>89.82</v>
      </c>
      <c r="AH57">
        <v>89.82</v>
      </c>
      <c r="AI57">
        <v>89.82</v>
      </c>
      <c r="AJ57">
        <v>89.82</v>
      </c>
      <c r="AK57">
        <v>89.82</v>
      </c>
      <c r="AL57">
        <v>89.82</v>
      </c>
      <c r="AM57">
        <v>89.82</v>
      </c>
      <c r="AN57">
        <v>89.82</v>
      </c>
      <c r="AO57">
        <v>89.82</v>
      </c>
      <c r="AP57">
        <v>89.82</v>
      </c>
      <c r="AQ57">
        <v>89.82</v>
      </c>
      <c r="AR57">
        <v>89.82</v>
      </c>
      <c r="AS57">
        <v>89.82</v>
      </c>
      <c r="AT57">
        <v>89.82</v>
      </c>
      <c r="AU57">
        <v>89.82</v>
      </c>
      <c r="AV57">
        <v>89.82</v>
      </c>
      <c r="AW57">
        <v>89.82</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89.82</v>
      </c>
      <c r="U58">
        <v>89.82</v>
      </c>
      <c r="V58">
        <v>89.82</v>
      </c>
      <c r="W58">
        <v>89.82</v>
      </c>
      <c r="X58">
        <v>89.82</v>
      </c>
      <c r="Y58">
        <v>89.82</v>
      </c>
      <c r="Z58">
        <v>89.82</v>
      </c>
      <c r="AA58">
        <v>89.82</v>
      </c>
      <c r="AB58">
        <v>89.82</v>
      </c>
      <c r="AC58">
        <v>89.82</v>
      </c>
      <c r="AD58">
        <v>89.82</v>
      </c>
      <c r="AE58">
        <v>89.82</v>
      </c>
      <c r="AF58">
        <v>89.82</v>
      </c>
      <c r="AG58">
        <v>89.82</v>
      </c>
      <c r="AH58">
        <v>89.82</v>
      </c>
      <c r="AI58">
        <v>89.82</v>
      </c>
      <c r="AJ58">
        <v>89.82</v>
      </c>
      <c r="AK58">
        <v>89.82</v>
      </c>
      <c r="AL58">
        <v>89.82</v>
      </c>
      <c r="AM58">
        <v>89.82</v>
      </c>
      <c r="AN58">
        <v>89.82</v>
      </c>
      <c r="AO58">
        <v>89.82</v>
      </c>
      <c r="AP58">
        <v>89.82</v>
      </c>
      <c r="AQ58">
        <v>89.82</v>
      </c>
      <c r="AR58">
        <v>89.82</v>
      </c>
      <c r="AS58">
        <v>89.82</v>
      </c>
      <c r="AT58">
        <v>89.82</v>
      </c>
      <c r="AU58">
        <v>89.82</v>
      </c>
      <c r="AV58">
        <v>89.82</v>
      </c>
      <c r="AW58">
        <v>89.82</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89.82</v>
      </c>
      <c r="U59">
        <v>89.82</v>
      </c>
      <c r="V59">
        <v>89.82</v>
      </c>
      <c r="W59">
        <v>89.82</v>
      </c>
      <c r="X59">
        <v>89.82</v>
      </c>
      <c r="Y59">
        <v>89.82</v>
      </c>
      <c r="Z59">
        <v>89.82</v>
      </c>
      <c r="AA59">
        <v>89.82</v>
      </c>
      <c r="AB59">
        <v>89.82</v>
      </c>
      <c r="AC59">
        <v>89.82</v>
      </c>
      <c r="AD59">
        <v>89.82</v>
      </c>
      <c r="AE59">
        <v>89.82</v>
      </c>
      <c r="AF59">
        <v>89.82</v>
      </c>
      <c r="AG59">
        <v>89.82</v>
      </c>
      <c r="AH59">
        <v>89.82</v>
      </c>
      <c r="AI59">
        <v>89.82</v>
      </c>
      <c r="AJ59">
        <v>89.82</v>
      </c>
      <c r="AK59">
        <v>89.82</v>
      </c>
      <c r="AL59">
        <v>89.82</v>
      </c>
      <c r="AM59">
        <v>89.82</v>
      </c>
      <c r="AN59">
        <v>89.82</v>
      </c>
      <c r="AO59">
        <v>89.82</v>
      </c>
      <c r="AP59">
        <v>89.82</v>
      </c>
      <c r="AQ59">
        <v>89.82</v>
      </c>
      <c r="AR59">
        <v>89.82</v>
      </c>
      <c r="AS59">
        <v>89.82</v>
      </c>
      <c r="AT59">
        <v>89.82</v>
      </c>
      <c r="AU59">
        <v>89.82</v>
      </c>
      <c r="AV59">
        <v>89.82</v>
      </c>
      <c r="AW59">
        <v>89.82</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89.82</v>
      </c>
      <c r="U60">
        <v>89.82</v>
      </c>
      <c r="V60">
        <v>89.82</v>
      </c>
      <c r="W60">
        <v>89.82</v>
      </c>
      <c r="X60">
        <v>89.82</v>
      </c>
      <c r="Y60">
        <v>89.82</v>
      </c>
      <c r="Z60">
        <v>89.82</v>
      </c>
      <c r="AA60">
        <v>89.82</v>
      </c>
      <c r="AB60">
        <v>89.82</v>
      </c>
      <c r="AC60">
        <v>89.82</v>
      </c>
      <c r="AD60">
        <v>89.82</v>
      </c>
      <c r="AE60">
        <v>89.82</v>
      </c>
      <c r="AF60">
        <v>89.82</v>
      </c>
      <c r="AG60">
        <v>89.82</v>
      </c>
      <c r="AH60">
        <v>89.82</v>
      </c>
      <c r="AI60">
        <v>89.82</v>
      </c>
      <c r="AJ60">
        <v>89.82</v>
      </c>
      <c r="AK60">
        <v>89.82</v>
      </c>
      <c r="AL60">
        <v>89.82</v>
      </c>
      <c r="AM60">
        <v>89.82</v>
      </c>
      <c r="AN60">
        <v>89.82</v>
      </c>
      <c r="AO60">
        <v>89.82</v>
      </c>
      <c r="AP60">
        <v>89.82</v>
      </c>
      <c r="AQ60">
        <v>89.82</v>
      </c>
      <c r="AR60">
        <v>89.82</v>
      </c>
      <c r="AS60">
        <v>89.82</v>
      </c>
      <c r="AT60">
        <v>89.82</v>
      </c>
      <c r="AU60">
        <v>89.82</v>
      </c>
      <c r="AV60">
        <v>89.82</v>
      </c>
      <c r="AW60">
        <v>89.82</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89.82</v>
      </c>
      <c r="U61">
        <v>89.82</v>
      </c>
      <c r="V61">
        <v>89.82</v>
      </c>
      <c r="W61">
        <v>89.82</v>
      </c>
      <c r="X61">
        <v>89.82</v>
      </c>
      <c r="Y61">
        <v>89.82</v>
      </c>
      <c r="Z61">
        <v>89.82</v>
      </c>
      <c r="AA61">
        <v>89.82</v>
      </c>
      <c r="AB61">
        <v>89.82</v>
      </c>
      <c r="AC61">
        <v>89.82</v>
      </c>
      <c r="AD61">
        <v>89.82</v>
      </c>
      <c r="AE61">
        <v>89.82</v>
      </c>
      <c r="AF61">
        <v>89.82</v>
      </c>
      <c r="AG61">
        <v>89.82</v>
      </c>
      <c r="AH61">
        <v>89.82</v>
      </c>
      <c r="AI61">
        <v>89.82</v>
      </c>
      <c r="AJ61">
        <v>89.82</v>
      </c>
      <c r="AK61">
        <v>89.82</v>
      </c>
      <c r="AL61">
        <v>89.82</v>
      </c>
      <c r="AM61">
        <v>89.82</v>
      </c>
      <c r="AN61">
        <v>89.82</v>
      </c>
      <c r="AO61">
        <v>89.82</v>
      </c>
      <c r="AP61">
        <v>89.82</v>
      </c>
      <c r="AQ61">
        <v>89.82</v>
      </c>
      <c r="AR61">
        <v>89.82</v>
      </c>
      <c r="AS61">
        <v>89.82</v>
      </c>
      <c r="AT61">
        <v>89.82</v>
      </c>
      <c r="AU61">
        <v>89.82</v>
      </c>
      <c r="AV61">
        <v>89.82</v>
      </c>
      <c r="AW61">
        <v>89.82</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89.82</v>
      </c>
      <c r="U62">
        <v>89.82</v>
      </c>
      <c r="V62">
        <v>89.82</v>
      </c>
      <c r="W62">
        <v>89.82</v>
      </c>
      <c r="X62">
        <v>89.82</v>
      </c>
      <c r="Y62">
        <v>89.82</v>
      </c>
      <c r="Z62">
        <v>89.82</v>
      </c>
      <c r="AA62">
        <v>89.82</v>
      </c>
      <c r="AB62">
        <v>89.82</v>
      </c>
      <c r="AC62">
        <v>89.82</v>
      </c>
      <c r="AD62">
        <v>89.82</v>
      </c>
      <c r="AE62">
        <v>89.82</v>
      </c>
      <c r="AF62">
        <v>89.82</v>
      </c>
      <c r="AG62">
        <v>89.82</v>
      </c>
      <c r="AH62">
        <v>89.82</v>
      </c>
      <c r="AI62">
        <v>89.82</v>
      </c>
      <c r="AJ62">
        <v>89.82</v>
      </c>
      <c r="AK62">
        <v>89.82</v>
      </c>
      <c r="AL62">
        <v>89.82</v>
      </c>
      <c r="AM62">
        <v>89.82</v>
      </c>
      <c r="AN62">
        <v>89.82</v>
      </c>
      <c r="AO62">
        <v>89.82</v>
      </c>
      <c r="AP62">
        <v>89.82</v>
      </c>
      <c r="AQ62">
        <v>89.82</v>
      </c>
      <c r="AR62">
        <v>89.82</v>
      </c>
      <c r="AS62">
        <v>89.82</v>
      </c>
      <c r="AT62">
        <v>89.82</v>
      </c>
      <c r="AU62">
        <v>89.82</v>
      </c>
      <c r="AV62">
        <v>89.82</v>
      </c>
      <c r="AW62">
        <v>89.82</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89.82</v>
      </c>
      <c r="U63">
        <v>89.82</v>
      </c>
      <c r="V63">
        <v>89.82</v>
      </c>
      <c r="W63">
        <v>89.82</v>
      </c>
      <c r="X63">
        <v>89.82</v>
      </c>
      <c r="Y63">
        <v>89.82</v>
      </c>
      <c r="Z63">
        <v>89.82</v>
      </c>
      <c r="AA63">
        <v>89.82</v>
      </c>
      <c r="AB63">
        <v>89.82</v>
      </c>
      <c r="AC63">
        <v>89.82</v>
      </c>
      <c r="AD63">
        <v>89.82</v>
      </c>
      <c r="AE63">
        <v>89.82</v>
      </c>
      <c r="AF63">
        <v>89.82</v>
      </c>
      <c r="AG63">
        <v>89.82</v>
      </c>
      <c r="AH63">
        <v>89.82</v>
      </c>
      <c r="AI63">
        <v>89.82</v>
      </c>
      <c r="AJ63">
        <v>89.82</v>
      </c>
      <c r="AK63">
        <v>89.82</v>
      </c>
      <c r="AL63">
        <v>89.82</v>
      </c>
      <c r="AM63">
        <v>89.82</v>
      </c>
      <c r="AN63">
        <v>89.82</v>
      </c>
      <c r="AO63">
        <v>89.82</v>
      </c>
      <c r="AP63">
        <v>89.82</v>
      </c>
      <c r="AQ63">
        <v>89.82</v>
      </c>
      <c r="AR63">
        <v>89.82</v>
      </c>
      <c r="AS63">
        <v>89.82</v>
      </c>
      <c r="AT63">
        <v>89.82</v>
      </c>
      <c r="AU63">
        <v>89.82</v>
      </c>
      <c r="AV63">
        <v>89.82</v>
      </c>
      <c r="AW63">
        <v>89.82</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89.82</v>
      </c>
      <c r="U64">
        <v>89.82</v>
      </c>
      <c r="V64">
        <v>89.82</v>
      </c>
      <c r="W64">
        <v>89.82</v>
      </c>
      <c r="X64">
        <v>89.82</v>
      </c>
      <c r="Y64">
        <v>89.82</v>
      </c>
      <c r="Z64">
        <v>89.82</v>
      </c>
      <c r="AA64">
        <v>89.82</v>
      </c>
      <c r="AB64">
        <v>89.82</v>
      </c>
      <c r="AC64">
        <v>89.82</v>
      </c>
      <c r="AD64">
        <v>89.82</v>
      </c>
      <c r="AE64">
        <v>89.82</v>
      </c>
      <c r="AF64">
        <v>89.82</v>
      </c>
      <c r="AG64">
        <v>89.82</v>
      </c>
      <c r="AH64">
        <v>89.82</v>
      </c>
      <c r="AI64">
        <v>89.82</v>
      </c>
      <c r="AJ64">
        <v>89.82</v>
      </c>
      <c r="AK64">
        <v>89.82</v>
      </c>
      <c r="AL64">
        <v>89.82</v>
      </c>
      <c r="AM64">
        <v>89.82</v>
      </c>
      <c r="AN64">
        <v>89.82</v>
      </c>
      <c r="AO64">
        <v>89.82</v>
      </c>
      <c r="AP64">
        <v>89.82</v>
      </c>
      <c r="AQ64">
        <v>89.82</v>
      </c>
      <c r="AR64">
        <v>89.82</v>
      </c>
      <c r="AS64">
        <v>89.82</v>
      </c>
      <c r="AT64">
        <v>89.82</v>
      </c>
      <c r="AU64">
        <v>89.82</v>
      </c>
      <c r="AV64">
        <v>89.82</v>
      </c>
      <c r="AW64">
        <v>89.82</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89.82</v>
      </c>
      <c r="U65">
        <v>89.82</v>
      </c>
      <c r="V65">
        <v>89.82</v>
      </c>
      <c r="W65">
        <v>89.82</v>
      </c>
      <c r="X65">
        <v>89.82</v>
      </c>
      <c r="Y65">
        <v>89.82</v>
      </c>
      <c r="Z65">
        <v>89.82</v>
      </c>
      <c r="AA65">
        <v>89.82</v>
      </c>
      <c r="AB65">
        <v>89.82</v>
      </c>
      <c r="AC65">
        <v>89.82</v>
      </c>
      <c r="AD65">
        <v>89.82</v>
      </c>
      <c r="AE65">
        <v>89.82</v>
      </c>
      <c r="AF65">
        <v>89.82</v>
      </c>
      <c r="AG65">
        <v>89.82</v>
      </c>
      <c r="AH65">
        <v>89.82</v>
      </c>
      <c r="AI65">
        <v>89.82</v>
      </c>
      <c r="AJ65">
        <v>89.82</v>
      </c>
      <c r="AK65">
        <v>89.82</v>
      </c>
      <c r="AL65">
        <v>89.82</v>
      </c>
      <c r="AM65">
        <v>89.82</v>
      </c>
      <c r="AN65">
        <v>89.82</v>
      </c>
      <c r="AO65">
        <v>89.82</v>
      </c>
      <c r="AP65">
        <v>89.82</v>
      </c>
      <c r="AQ65">
        <v>89.82</v>
      </c>
      <c r="AR65">
        <v>89.82</v>
      </c>
      <c r="AS65">
        <v>89.82</v>
      </c>
      <c r="AT65">
        <v>89.82</v>
      </c>
      <c r="AU65">
        <v>89.82</v>
      </c>
      <c r="AV65">
        <v>89.82</v>
      </c>
      <c r="AW65">
        <v>89.82</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89.82</v>
      </c>
      <c r="U66" s="4">
        <v>89.82</v>
      </c>
      <c r="V66" s="4">
        <v>89.82</v>
      </c>
      <c r="W66" s="4">
        <v>89.82</v>
      </c>
      <c r="X66" s="4">
        <v>89.82</v>
      </c>
      <c r="Y66" s="4">
        <v>89.82</v>
      </c>
      <c r="Z66" s="4">
        <v>89.82</v>
      </c>
      <c r="AA66" s="4">
        <v>89.82</v>
      </c>
      <c r="AB66" s="4">
        <v>89.82</v>
      </c>
      <c r="AC66" s="4">
        <v>89.82</v>
      </c>
      <c r="AD66" s="4">
        <v>89.82</v>
      </c>
      <c r="AE66" s="4">
        <v>89.82</v>
      </c>
      <c r="AF66" s="4">
        <v>89.82</v>
      </c>
      <c r="AG66" s="4">
        <v>89.82</v>
      </c>
      <c r="AH66" s="4">
        <v>89.82</v>
      </c>
      <c r="AI66" s="4">
        <v>89.82</v>
      </c>
      <c r="AJ66" s="4">
        <v>89.82</v>
      </c>
      <c r="AK66" s="4">
        <v>89.82</v>
      </c>
      <c r="AL66" s="4">
        <v>89.82</v>
      </c>
      <c r="AM66" s="4">
        <v>89.82</v>
      </c>
      <c r="AN66" s="4">
        <v>89.82</v>
      </c>
      <c r="AO66" s="4">
        <v>89.82</v>
      </c>
      <c r="AP66" s="4">
        <v>89.82</v>
      </c>
      <c r="AQ66" s="4">
        <v>89.82</v>
      </c>
      <c r="AR66" s="4">
        <v>89.82</v>
      </c>
      <c r="AS66" s="4">
        <v>89.82</v>
      </c>
      <c r="AT66" s="4">
        <v>89.82</v>
      </c>
      <c r="AU66" s="4">
        <v>89.82</v>
      </c>
      <c r="AV66" s="4">
        <v>89.82</v>
      </c>
      <c r="AW66" s="4">
        <v>89.82</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89.82</v>
      </c>
      <c r="U67">
        <v>89.82</v>
      </c>
      <c r="V67">
        <v>89.82</v>
      </c>
      <c r="W67">
        <v>89.82</v>
      </c>
      <c r="X67">
        <v>89.82</v>
      </c>
      <c r="Y67">
        <v>89.82</v>
      </c>
      <c r="Z67">
        <v>89.82</v>
      </c>
      <c r="AA67">
        <v>89.82</v>
      </c>
      <c r="AB67">
        <v>89.82</v>
      </c>
      <c r="AC67">
        <v>89.82</v>
      </c>
      <c r="AD67">
        <v>89.82</v>
      </c>
      <c r="AE67">
        <v>89.82</v>
      </c>
      <c r="AF67">
        <v>89.82</v>
      </c>
      <c r="AG67">
        <v>89.82</v>
      </c>
      <c r="AH67">
        <v>89.82</v>
      </c>
      <c r="AI67">
        <v>89.82</v>
      </c>
      <c r="AJ67">
        <v>89.82</v>
      </c>
      <c r="AK67">
        <v>89.82</v>
      </c>
      <c r="AL67">
        <v>89.82</v>
      </c>
      <c r="AM67">
        <v>89.82</v>
      </c>
      <c r="AN67">
        <v>89.82</v>
      </c>
      <c r="AO67">
        <v>89.82</v>
      </c>
      <c r="AP67">
        <v>89.82</v>
      </c>
      <c r="AQ67">
        <v>89.82</v>
      </c>
      <c r="AR67">
        <v>89.82</v>
      </c>
      <c r="AS67">
        <v>89.82</v>
      </c>
      <c r="AT67">
        <v>89.82</v>
      </c>
      <c r="AU67">
        <v>89.82</v>
      </c>
      <c r="AV67">
        <v>89.82</v>
      </c>
      <c r="AW67">
        <v>89.82</v>
      </c>
    </row>
    <row r="68" spans="1:49" x14ac:dyDescent="0.2">
      <c r="A68" s="3"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C5"/>
  <sheetViews>
    <sheetView workbookViewId="0">
      <selection activeCell="C8" sqref="C8"/>
    </sheetView>
  </sheetViews>
  <sheetFormatPr defaultRowHeight="12.75" x14ac:dyDescent="0.2"/>
  <cols>
    <col min="2" max="2" width="9.7109375" bestFit="1" customWidth="1"/>
  </cols>
  <sheetData>
    <row r="1" spans="1:3" x14ac:dyDescent="0.2">
      <c r="B1" t="s">
        <v>69</v>
      </c>
      <c r="C1" t="s">
        <v>70</v>
      </c>
    </row>
    <row r="2" spans="1:3" x14ac:dyDescent="0.2">
      <c r="A2" s="8" t="s">
        <v>67</v>
      </c>
      <c r="B2" s="9">
        <v>3993.43</v>
      </c>
      <c r="C2" s="9">
        <f>ROUND(B2/12,2)</f>
        <v>332.79</v>
      </c>
    </row>
    <row r="3" spans="1:3" x14ac:dyDescent="0.2">
      <c r="A3" s="10" t="s">
        <v>68</v>
      </c>
      <c r="B3" s="9">
        <v>1331.1</v>
      </c>
      <c r="C3" s="9">
        <f>ROUND(B3/12,2)</f>
        <v>110.93</v>
      </c>
    </row>
    <row r="4" spans="1:3" x14ac:dyDescent="0.2">
      <c r="A4" s="2" t="s">
        <v>100</v>
      </c>
    </row>
    <row r="5" spans="1:3" x14ac:dyDescent="0.2">
      <c r="A5" s="81" t="s">
        <v>373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workbookViewId="0">
      <pane ySplit="1" topLeftCell="A2" activePane="bottomLeft" state="frozen"/>
      <selection activeCell="G19" sqref="G19"/>
      <selection pane="bottomLeft"/>
    </sheetView>
  </sheetViews>
  <sheetFormatPr defaultRowHeight="15.75" x14ac:dyDescent="0.25"/>
  <cols>
    <col min="1" max="1" width="11" style="29" bestFit="1" customWidth="1"/>
    <col min="2" max="2" width="54" style="29" customWidth="1"/>
    <col min="3" max="3" width="23.28515625" style="30"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5" t="s">
        <v>73</v>
      </c>
      <c r="B1" s="25" t="s">
        <v>321</v>
      </c>
      <c r="C1" s="25" t="s">
        <v>74</v>
      </c>
      <c r="D1" s="25" t="s">
        <v>326</v>
      </c>
      <c r="E1" s="25" t="s">
        <v>328</v>
      </c>
      <c r="F1" s="25" t="s">
        <v>329</v>
      </c>
      <c r="G1" s="25" t="s">
        <v>346</v>
      </c>
      <c r="H1" s="58" t="s">
        <v>322</v>
      </c>
      <c r="I1" s="58" t="s">
        <v>345</v>
      </c>
      <c r="J1" s="59" t="s">
        <v>323</v>
      </c>
    </row>
    <row r="2" spans="1:11" x14ac:dyDescent="0.25">
      <c r="A2" s="73" t="s">
        <v>342</v>
      </c>
      <c r="B2" s="69" t="s">
        <v>343</v>
      </c>
      <c r="E2" s="68" t="s">
        <v>353</v>
      </c>
      <c r="H2">
        <v>6073</v>
      </c>
      <c r="I2">
        <v>6073</v>
      </c>
      <c r="J2" s="59" t="s">
        <v>44</v>
      </c>
      <c r="K2" s="68" t="s">
        <v>338</v>
      </c>
    </row>
    <row r="3" spans="1:11" x14ac:dyDescent="0.25">
      <c r="A3" s="26">
        <v>1010</v>
      </c>
      <c r="B3" s="70" t="s">
        <v>103</v>
      </c>
      <c r="C3" s="26">
        <v>19</v>
      </c>
      <c r="D3" s="68" t="s">
        <v>327</v>
      </c>
      <c r="F3" t="s">
        <v>331</v>
      </c>
      <c r="G3" s="68" t="s">
        <v>347</v>
      </c>
      <c r="H3">
        <v>6170</v>
      </c>
      <c r="I3">
        <v>6170</v>
      </c>
      <c r="J3" s="59" t="s">
        <v>45</v>
      </c>
      <c r="K3" s="68" t="s">
        <v>339</v>
      </c>
    </row>
    <row r="4" spans="1:11" x14ac:dyDescent="0.25">
      <c r="A4" s="26">
        <v>1020</v>
      </c>
      <c r="B4" s="70" t="s">
        <v>104</v>
      </c>
      <c r="C4" s="26">
        <v>16</v>
      </c>
      <c r="D4" s="68" t="s">
        <v>340</v>
      </c>
      <c r="F4" t="s">
        <v>324</v>
      </c>
      <c r="G4" s="68" t="s">
        <v>348</v>
      </c>
      <c r="H4">
        <v>6175</v>
      </c>
      <c r="I4">
        <v>6175</v>
      </c>
      <c r="J4" s="59" t="s">
        <v>46</v>
      </c>
      <c r="K4" s="68" t="s">
        <v>357</v>
      </c>
    </row>
    <row r="5" spans="1:11" x14ac:dyDescent="0.25">
      <c r="A5" s="26">
        <v>1030</v>
      </c>
      <c r="B5" s="70" t="s">
        <v>105</v>
      </c>
      <c r="C5" s="26">
        <v>15</v>
      </c>
      <c r="F5" t="s">
        <v>325</v>
      </c>
      <c r="H5">
        <v>6177</v>
      </c>
      <c r="I5">
        <v>6177</v>
      </c>
      <c r="J5" s="60" t="s">
        <v>47</v>
      </c>
    </row>
    <row r="6" spans="1:11" x14ac:dyDescent="0.25">
      <c r="A6" s="26">
        <v>1040</v>
      </c>
      <c r="B6" s="70" t="s">
        <v>106</v>
      </c>
      <c r="C6" s="26">
        <v>18</v>
      </c>
      <c r="F6" t="s">
        <v>330</v>
      </c>
      <c r="H6">
        <v>6180</v>
      </c>
      <c r="I6">
        <v>6180</v>
      </c>
      <c r="J6" s="59" t="s">
        <v>65</v>
      </c>
    </row>
    <row r="7" spans="1:11" x14ac:dyDescent="0.2">
      <c r="A7" s="26">
        <v>1041</v>
      </c>
      <c r="B7" s="70" t="s">
        <v>107</v>
      </c>
      <c r="C7" s="26">
        <v>17</v>
      </c>
      <c r="H7">
        <v>6181</v>
      </c>
      <c r="I7">
        <v>6181</v>
      </c>
    </row>
    <row r="8" spans="1:11" x14ac:dyDescent="0.2">
      <c r="A8" s="26">
        <v>1042</v>
      </c>
      <c r="B8" s="70" t="s">
        <v>108</v>
      </c>
      <c r="C8" s="26">
        <v>16</v>
      </c>
      <c r="H8">
        <v>6182</v>
      </c>
      <c r="I8">
        <v>6182</v>
      </c>
    </row>
    <row r="9" spans="1:11" x14ac:dyDescent="0.2">
      <c r="A9" s="26">
        <v>1043</v>
      </c>
      <c r="B9" s="70" t="s">
        <v>109</v>
      </c>
      <c r="C9" s="26">
        <v>16</v>
      </c>
      <c r="H9">
        <v>6183</v>
      </c>
      <c r="I9">
        <v>6183</v>
      </c>
    </row>
    <row r="10" spans="1:11" x14ac:dyDescent="0.2">
      <c r="A10" s="27">
        <v>1050</v>
      </c>
      <c r="B10" s="71" t="s">
        <v>110</v>
      </c>
      <c r="C10" s="26">
        <v>14</v>
      </c>
      <c r="H10">
        <v>6184</v>
      </c>
      <c r="I10">
        <v>6184</v>
      </c>
    </row>
    <row r="11" spans="1:11" x14ac:dyDescent="0.2">
      <c r="A11" s="26">
        <v>1070</v>
      </c>
      <c r="B11" s="70" t="s">
        <v>111</v>
      </c>
      <c r="C11" s="26">
        <v>14</v>
      </c>
      <c r="H11">
        <v>6185</v>
      </c>
      <c r="I11">
        <v>6185</v>
      </c>
    </row>
    <row r="12" spans="1:11" x14ac:dyDescent="0.2">
      <c r="A12" s="26">
        <v>1071</v>
      </c>
      <c r="B12" s="70" t="s">
        <v>112</v>
      </c>
      <c r="C12" s="26">
        <v>13</v>
      </c>
      <c r="H12">
        <v>6186</v>
      </c>
      <c r="I12">
        <v>6186</v>
      </c>
    </row>
    <row r="13" spans="1:11" x14ac:dyDescent="0.2">
      <c r="A13" s="26">
        <v>1072</v>
      </c>
      <c r="B13" s="70" t="s">
        <v>113</v>
      </c>
      <c r="C13" s="26">
        <v>13</v>
      </c>
      <c r="H13">
        <v>6188</v>
      </c>
      <c r="I13">
        <v>6188</v>
      </c>
    </row>
    <row r="14" spans="1:11" x14ac:dyDescent="0.2">
      <c r="A14" s="26">
        <v>1073</v>
      </c>
      <c r="B14" s="70" t="s">
        <v>114</v>
      </c>
      <c r="C14" s="26">
        <v>12</v>
      </c>
      <c r="H14">
        <v>6270</v>
      </c>
      <c r="I14">
        <v>6270</v>
      </c>
    </row>
    <row r="15" spans="1:11" x14ac:dyDescent="0.2">
      <c r="A15" s="26">
        <v>1074</v>
      </c>
      <c r="B15" s="70" t="s">
        <v>115</v>
      </c>
      <c r="C15" s="26">
        <v>12</v>
      </c>
      <c r="H15">
        <v>6273</v>
      </c>
      <c r="I15">
        <v>6273</v>
      </c>
    </row>
    <row r="16" spans="1:11" x14ac:dyDescent="0.2">
      <c r="A16" s="26">
        <v>1075</v>
      </c>
      <c r="B16" s="70" t="s">
        <v>116</v>
      </c>
      <c r="C16" s="26">
        <v>8</v>
      </c>
      <c r="H16">
        <v>6274</v>
      </c>
      <c r="I16">
        <v>6274</v>
      </c>
    </row>
    <row r="17" spans="1:9" x14ac:dyDescent="0.2">
      <c r="A17" s="26">
        <v>1076</v>
      </c>
      <c r="B17" s="70" t="s">
        <v>117</v>
      </c>
      <c r="C17" s="26">
        <v>12</v>
      </c>
      <c r="H17">
        <v>6370</v>
      </c>
      <c r="I17">
        <v>6370</v>
      </c>
    </row>
    <row r="18" spans="1:9" x14ac:dyDescent="0.2">
      <c r="A18" s="26">
        <v>1077</v>
      </c>
      <c r="B18" s="70" t="s">
        <v>118</v>
      </c>
      <c r="C18" s="26">
        <v>11</v>
      </c>
      <c r="H18">
        <v>6461</v>
      </c>
      <c r="I18">
        <v>6461</v>
      </c>
    </row>
    <row r="19" spans="1:9" x14ac:dyDescent="0.2">
      <c r="A19" s="26">
        <v>1078</v>
      </c>
      <c r="B19" s="70" t="s">
        <v>119</v>
      </c>
      <c r="C19" s="26">
        <v>11</v>
      </c>
      <c r="H19">
        <v>6462</v>
      </c>
      <c r="I19">
        <v>6462</v>
      </c>
    </row>
    <row r="20" spans="1:9" x14ac:dyDescent="0.2">
      <c r="A20" s="26">
        <v>1079</v>
      </c>
      <c r="B20" s="70" t="s">
        <v>120</v>
      </c>
      <c r="C20" s="26">
        <v>10</v>
      </c>
      <c r="H20">
        <v>6470</v>
      </c>
      <c r="I20">
        <v>6470</v>
      </c>
    </row>
    <row r="21" spans="1:9" x14ac:dyDescent="0.2">
      <c r="A21" s="26">
        <v>1080</v>
      </c>
      <c r="B21" s="70" t="s">
        <v>121</v>
      </c>
      <c r="C21" s="26">
        <v>6</v>
      </c>
      <c r="H21">
        <v>6670</v>
      </c>
      <c r="I21">
        <v>6670</v>
      </c>
    </row>
    <row r="22" spans="1:9" x14ac:dyDescent="0.2">
      <c r="A22" s="26">
        <v>1081</v>
      </c>
      <c r="B22" s="70" t="s">
        <v>122</v>
      </c>
      <c r="C22" s="26">
        <v>4</v>
      </c>
      <c r="H22">
        <v>6750</v>
      </c>
      <c r="I22">
        <v>6750</v>
      </c>
    </row>
    <row r="23" spans="1:9" x14ac:dyDescent="0.2">
      <c r="A23" s="26">
        <v>1083</v>
      </c>
      <c r="B23" s="70" t="s">
        <v>123</v>
      </c>
      <c r="C23" s="26">
        <v>14</v>
      </c>
      <c r="H23">
        <v>6770</v>
      </c>
      <c r="I23">
        <v>6770</v>
      </c>
    </row>
    <row r="24" spans="1:9" x14ac:dyDescent="0.2">
      <c r="A24" s="26">
        <v>1084</v>
      </c>
      <c r="B24" s="70" t="s">
        <v>124</v>
      </c>
      <c r="C24" s="26">
        <v>15</v>
      </c>
      <c r="H24" s="41"/>
      <c r="I24">
        <v>6271</v>
      </c>
    </row>
    <row r="25" spans="1:9" x14ac:dyDescent="0.2">
      <c r="A25" s="26">
        <v>1085</v>
      </c>
      <c r="B25" s="70" t="s">
        <v>125</v>
      </c>
      <c r="C25" s="26">
        <v>11</v>
      </c>
    </row>
    <row r="26" spans="1:9" x14ac:dyDescent="0.2">
      <c r="A26" s="26">
        <v>1220</v>
      </c>
      <c r="B26" s="70" t="s">
        <v>126</v>
      </c>
      <c r="C26" s="26">
        <v>17</v>
      </c>
    </row>
    <row r="27" spans="1:9" x14ac:dyDescent="0.2">
      <c r="A27" s="26">
        <v>1221</v>
      </c>
      <c r="B27" s="70" t="s">
        <v>127</v>
      </c>
      <c r="C27" s="26">
        <v>16</v>
      </c>
    </row>
    <row r="28" spans="1:9" x14ac:dyDescent="0.2">
      <c r="A28" s="26">
        <v>1222</v>
      </c>
      <c r="B28" s="70" t="s">
        <v>128</v>
      </c>
      <c r="C28" s="26">
        <v>16</v>
      </c>
    </row>
    <row r="29" spans="1:9" x14ac:dyDescent="0.2">
      <c r="A29" s="26">
        <v>1230</v>
      </c>
      <c r="B29" s="70" t="s">
        <v>129</v>
      </c>
      <c r="C29" s="26">
        <v>15</v>
      </c>
    </row>
    <row r="30" spans="1:9" x14ac:dyDescent="0.2">
      <c r="A30" s="26">
        <v>1231</v>
      </c>
      <c r="B30" s="70" t="s">
        <v>130</v>
      </c>
      <c r="C30" s="26">
        <v>15</v>
      </c>
    </row>
    <row r="31" spans="1:9" x14ac:dyDescent="0.2">
      <c r="A31" s="26">
        <v>1232</v>
      </c>
      <c r="B31" s="70" t="s">
        <v>131</v>
      </c>
      <c r="C31" s="26">
        <v>15</v>
      </c>
    </row>
    <row r="32" spans="1:9" x14ac:dyDescent="0.2">
      <c r="A32" s="26">
        <v>1240</v>
      </c>
      <c r="B32" s="70" t="s">
        <v>132</v>
      </c>
      <c r="C32" s="26">
        <v>17</v>
      </c>
    </row>
    <row r="33" spans="1:3" x14ac:dyDescent="0.2">
      <c r="A33" s="26">
        <v>1270</v>
      </c>
      <c r="B33" s="70" t="s">
        <v>133</v>
      </c>
      <c r="C33" s="26">
        <v>13</v>
      </c>
    </row>
    <row r="34" spans="1:3" x14ac:dyDescent="0.2">
      <c r="A34" s="26">
        <v>1271</v>
      </c>
      <c r="B34" s="70" t="s">
        <v>134</v>
      </c>
      <c r="C34" s="26">
        <v>10</v>
      </c>
    </row>
    <row r="35" spans="1:3" x14ac:dyDescent="0.2">
      <c r="A35" s="26">
        <v>1272</v>
      </c>
      <c r="B35" s="70" t="s">
        <v>135</v>
      </c>
      <c r="C35" s="26">
        <v>12</v>
      </c>
    </row>
    <row r="36" spans="1:3" x14ac:dyDescent="0.2">
      <c r="A36" s="26">
        <v>1273</v>
      </c>
      <c r="B36" s="70" t="s">
        <v>136</v>
      </c>
      <c r="C36" s="26">
        <v>12</v>
      </c>
    </row>
    <row r="37" spans="1:3" x14ac:dyDescent="0.2">
      <c r="A37" s="26">
        <v>1274</v>
      </c>
      <c r="B37" s="70" t="s">
        <v>137</v>
      </c>
      <c r="C37" s="26">
        <v>10</v>
      </c>
    </row>
    <row r="38" spans="1:3" x14ac:dyDescent="0.2">
      <c r="A38" s="26">
        <v>1290</v>
      </c>
      <c r="B38" s="70" t="s">
        <v>138</v>
      </c>
      <c r="C38" s="26">
        <v>9</v>
      </c>
    </row>
    <row r="39" spans="1:3" x14ac:dyDescent="0.2">
      <c r="A39" s="26">
        <v>1293</v>
      </c>
      <c r="B39" s="70" t="s">
        <v>139</v>
      </c>
      <c r="C39" s="26">
        <v>8</v>
      </c>
    </row>
    <row r="40" spans="1:3" x14ac:dyDescent="0.2">
      <c r="A40" s="26">
        <v>1420</v>
      </c>
      <c r="B40" s="70" t="s">
        <v>140</v>
      </c>
      <c r="C40" s="26">
        <v>17</v>
      </c>
    </row>
    <row r="41" spans="1:3" x14ac:dyDescent="0.2">
      <c r="A41" s="26">
        <v>1450</v>
      </c>
      <c r="B41" s="70" t="s">
        <v>141</v>
      </c>
      <c r="C41" s="26">
        <v>14</v>
      </c>
    </row>
    <row r="42" spans="1:3" x14ac:dyDescent="0.2">
      <c r="A42" s="26">
        <v>1465</v>
      </c>
      <c r="B42" s="70" t="s">
        <v>142</v>
      </c>
      <c r="C42" s="26">
        <v>16</v>
      </c>
    </row>
    <row r="43" spans="1:3" x14ac:dyDescent="0.2">
      <c r="A43" s="26">
        <v>1470</v>
      </c>
      <c r="B43" s="70" t="s">
        <v>143</v>
      </c>
      <c r="C43" s="26">
        <v>15</v>
      </c>
    </row>
    <row r="44" spans="1:3" x14ac:dyDescent="0.2">
      <c r="A44" s="26">
        <v>1471</v>
      </c>
      <c r="B44" s="70" t="s">
        <v>144</v>
      </c>
      <c r="C44" s="26">
        <v>14</v>
      </c>
    </row>
    <row r="45" spans="1:3" x14ac:dyDescent="0.2">
      <c r="A45" s="26">
        <v>1472</v>
      </c>
      <c r="B45" s="70" t="s">
        <v>145</v>
      </c>
      <c r="C45" s="26">
        <v>11</v>
      </c>
    </row>
    <row r="46" spans="1:3" x14ac:dyDescent="0.2">
      <c r="A46" s="26">
        <v>1473</v>
      </c>
      <c r="B46" s="70" t="s">
        <v>146</v>
      </c>
      <c r="C46" s="26">
        <v>11</v>
      </c>
    </row>
    <row r="47" spans="1:3" x14ac:dyDescent="0.2">
      <c r="A47" s="26">
        <v>1474</v>
      </c>
      <c r="B47" s="70" t="s">
        <v>147</v>
      </c>
      <c r="C47" s="26">
        <v>10</v>
      </c>
    </row>
    <row r="48" spans="1:3" x14ac:dyDescent="0.2">
      <c r="A48" s="26">
        <v>1476</v>
      </c>
      <c r="B48" s="70" t="s">
        <v>148</v>
      </c>
      <c r="C48" s="26">
        <v>13</v>
      </c>
    </row>
    <row r="49" spans="1:3" x14ac:dyDescent="0.2">
      <c r="A49" s="26">
        <v>1610</v>
      </c>
      <c r="B49" s="70" t="s">
        <v>149</v>
      </c>
      <c r="C49" s="26">
        <v>19</v>
      </c>
    </row>
    <row r="50" spans="1:3" x14ac:dyDescent="0.2">
      <c r="A50" s="26">
        <v>1620</v>
      </c>
      <c r="B50" s="70" t="s">
        <v>150</v>
      </c>
      <c r="C50" s="26">
        <v>16</v>
      </c>
    </row>
    <row r="51" spans="1:3" x14ac:dyDescent="0.2">
      <c r="A51" s="26">
        <v>1621</v>
      </c>
      <c r="B51" s="70" t="s">
        <v>151</v>
      </c>
      <c r="C51" s="26">
        <v>16</v>
      </c>
    </row>
    <row r="52" spans="1:3" x14ac:dyDescent="0.2">
      <c r="A52" s="26">
        <v>1640</v>
      </c>
      <c r="B52" s="70" t="s">
        <v>152</v>
      </c>
      <c r="C52" s="26">
        <v>16</v>
      </c>
    </row>
    <row r="53" spans="1:3" x14ac:dyDescent="0.2">
      <c r="A53" s="26">
        <v>1660</v>
      </c>
      <c r="B53" s="70" t="s">
        <v>153</v>
      </c>
      <c r="C53" s="26">
        <v>14</v>
      </c>
    </row>
    <row r="54" spans="1:3" x14ac:dyDescent="0.2">
      <c r="A54" s="26">
        <v>1661</v>
      </c>
      <c r="B54" s="70" t="s">
        <v>154</v>
      </c>
      <c r="C54" s="26">
        <v>14</v>
      </c>
    </row>
    <row r="55" spans="1:3" x14ac:dyDescent="0.2">
      <c r="A55" s="26">
        <v>1670</v>
      </c>
      <c r="B55" s="70" t="s">
        <v>155</v>
      </c>
      <c r="C55" s="26">
        <v>13</v>
      </c>
    </row>
    <row r="56" spans="1:3" x14ac:dyDescent="0.2">
      <c r="A56" s="26">
        <v>1671</v>
      </c>
      <c r="B56" s="70" t="s">
        <v>156</v>
      </c>
      <c r="C56" s="26">
        <v>12</v>
      </c>
    </row>
    <row r="57" spans="1:3" x14ac:dyDescent="0.2">
      <c r="A57" s="26">
        <v>2010</v>
      </c>
      <c r="B57" s="70" t="s">
        <v>157</v>
      </c>
      <c r="C57" s="26">
        <v>19</v>
      </c>
    </row>
    <row r="58" spans="1:3" x14ac:dyDescent="0.2">
      <c r="A58" s="26">
        <v>2020</v>
      </c>
      <c r="B58" s="70" t="s">
        <v>158</v>
      </c>
      <c r="C58" s="26">
        <v>15</v>
      </c>
    </row>
    <row r="59" spans="1:3" x14ac:dyDescent="0.2">
      <c r="A59" s="26">
        <v>2030</v>
      </c>
      <c r="B59" s="70" t="s">
        <v>159</v>
      </c>
      <c r="C59" s="26">
        <v>13</v>
      </c>
    </row>
    <row r="60" spans="1:3" x14ac:dyDescent="0.2">
      <c r="A60" s="26">
        <v>2051</v>
      </c>
      <c r="B60" s="70" t="s">
        <v>160</v>
      </c>
      <c r="C60" s="26">
        <v>8</v>
      </c>
    </row>
    <row r="61" spans="1:3" x14ac:dyDescent="0.2">
      <c r="A61" s="26">
        <v>2070</v>
      </c>
      <c r="B61" s="70" t="s">
        <v>161</v>
      </c>
      <c r="C61" s="26">
        <v>9</v>
      </c>
    </row>
    <row r="62" spans="1:3" x14ac:dyDescent="0.2">
      <c r="A62" s="26">
        <v>2071</v>
      </c>
      <c r="B62" s="70" t="s">
        <v>162</v>
      </c>
      <c r="C62" s="26">
        <v>6</v>
      </c>
    </row>
    <row r="63" spans="1:3" x14ac:dyDescent="0.2">
      <c r="A63" s="26">
        <v>2072</v>
      </c>
      <c r="B63" s="70" t="s">
        <v>163</v>
      </c>
      <c r="C63" s="26">
        <v>4</v>
      </c>
    </row>
    <row r="64" spans="1:3" x14ac:dyDescent="0.2">
      <c r="A64" s="26">
        <v>2073</v>
      </c>
      <c r="B64" s="70" t="s">
        <v>164</v>
      </c>
      <c r="C64" s="26">
        <v>6</v>
      </c>
    </row>
    <row r="65" spans="1:3" x14ac:dyDescent="0.2">
      <c r="A65" s="28">
        <v>2074</v>
      </c>
      <c r="B65" s="72" t="s">
        <v>165</v>
      </c>
      <c r="C65" s="26">
        <v>5</v>
      </c>
    </row>
    <row r="66" spans="1:3" x14ac:dyDescent="0.2">
      <c r="A66" s="26">
        <v>2075</v>
      </c>
      <c r="B66" s="70" t="s">
        <v>166</v>
      </c>
      <c r="C66" s="26">
        <v>7</v>
      </c>
    </row>
    <row r="67" spans="1:3" x14ac:dyDescent="0.2">
      <c r="A67" s="26">
        <v>2210</v>
      </c>
      <c r="B67" s="70" t="s">
        <v>167</v>
      </c>
      <c r="C67" s="26">
        <v>19</v>
      </c>
    </row>
    <row r="68" spans="1:3" x14ac:dyDescent="0.2">
      <c r="A68" s="26">
        <v>2220</v>
      </c>
      <c r="B68" s="70" t="s">
        <v>168</v>
      </c>
      <c r="C68" s="26">
        <v>16</v>
      </c>
    </row>
    <row r="69" spans="1:3" x14ac:dyDescent="0.2">
      <c r="A69" s="26">
        <v>2221</v>
      </c>
      <c r="B69" s="70" t="s">
        <v>169</v>
      </c>
      <c r="C69" s="26">
        <v>18</v>
      </c>
    </row>
    <row r="70" spans="1:3" x14ac:dyDescent="0.2">
      <c r="A70" s="26">
        <v>2230</v>
      </c>
      <c r="B70" s="70" t="s">
        <v>170</v>
      </c>
      <c r="C70" s="26">
        <v>15</v>
      </c>
    </row>
    <row r="71" spans="1:3" x14ac:dyDescent="0.2">
      <c r="A71" s="26">
        <v>2240</v>
      </c>
      <c r="B71" s="70" t="s">
        <v>171</v>
      </c>
      <c r="C71" s="26">
        <v>17</v>
      </c>
    </row>
    <row r="72" spans="1:3" x14ac:dyDescent="0.2">
      <c r="A72" s="26">
        <v>2250</v>
      </c>
      <c r="B72" s="70" t="s">
        <v>172</v>
      </c>
      <c r="C72" s="26">
        <v>14</v>
      </c>
    </row>
    <row r="73" spans="1:3" x14ac:dyDescent="0.2">
      <c r="A73" s="26">
        <v>2260</v>
      </c>
      <c r="B73" s="70" t="s">
        <v>173</v>
      </c>
      <c r="C73" s="26">
        <v>12</v>
      </c>
    </row>
    <row r="74" spans="1:3" x14ac:dyDescent="0.2">
      <c r="A74" s="26">
        <v>2261</v>
      </c>
      <c r="B74" s="70" t="s">
        <v>174</v>
      </c>
      <c r="C74" s="26">
        <v>14</v>
      </c>
    </row>
    <row r="75" spans="1:3" x14ac:dyDescent="0.2">
      <c r="A75" s="26">
        <v>2270</v>
      </c>
      <c r="B75" s="70" t="s">
        <v>175</v>
      </c>
      <c r="C75" s="26">
        <v>10</v>
      </c>
    </row>
    <row r="76" spans="1:3" x14ac:dyDescent="0.2">
      <c r="A76" s="26">
        <v>2271</v>
      </c>
      <c r="B76" s="70" t="s">
        <v>176</v>
      </c>
      <c r="C76" s="26">
        <v>10</v>
      </c>
    </row>
    <row r="77" spans="1:3" x14ac:dyDescent="0.2">
      <c r="A77" s="26">
        <v>2272</v>
      </c>
      <c r="B77" s="70" t="s">
        <v>177</v>
      </c>
      <c r="C77" s="26">
        <v>7</v>
      </c>
    </row>
    <row r="78" spans="1:3" x14ac:dyDescent="0.2">
      <c r="A78" s="26">
        <v>2273</v>
      </c>
      <c r="B78" s="70" t="s">
        <v>178</v>
      </c>
      <c r="C78" s="26">
        <v>6</v>
      </c>
    </row>
    <row r="79" spans="1:3" x14ac:dyDescent="0.2">
      <c r="A79" s="26">
        <v>2290</v>
      </c>
      <c r="B79" s="70" t="s">
        <v>179</v>
      </c>
      <c r="C79" s="26">
        <v>6</v>
      </c>
    </row>
    <row r="80" spans="1:3" x14ac:dyDescent="0.2">
      <c r="A80" s="26">
        <v>2291</v>
      </c>
      <c r="B80" s="70" t="s">
        <v>180</v>
      </c>
      <c r="C80" s="26">
        <v>5</v>
      </c>
    </row>
    <row r="81" spans="1:3" x14ac:dyDescent="0.2">
      <c r="A81" s="26">
        <v>2420</v>
      </c>
      <c r="B81" s="70" t="s">
        <v>181</v>
      </c>
      <c r="C81" s="26">
        <v>17</v>
      </c>
    </row>
    <row r="82" spans="1:3" x14ac:dyDescent="0.2">
      <c r="A82" s="26">
        <v>2422</v>
      </c>
      <c r="B82" s="70" t="s">
        <v>182</v>
      </c>
      <c r="C82" s="26">
        <v>14</v>
      </c>
    </row>
    <row r="83" spans="1:3" x14ac:dyDescent="0.2">
      <c r="A83" s="26">
        <v>2430</v>
      </c>
      <c r="B83" s="70" t="s">
        <v>183</v>
      </c>
      <c r="C83" s="26">
        <v>16</v>
      </c>
    </row>
    <row r="84" spans="1:3" x14ac:dyDescent="0.2">
      <c r="A84" s="26">
        <v>2432</v>
      </c>
      <c r="B84" s="70" t="s">
        <v>184</v>
      </c>
      <c r="C84" s="26">
        <v>13</v>
      </c>
    </row>
    <row r="85" spans="1:3" x14ac:dyDescent="0.2">
      <c r="A85" s="26">
        <v>2470</v>
      </c>
      <c r="B85" s="70" t="s">
        <v>185</v>
      </c>
      <c r="C85" s="26">
        <v>15</v>
      </c>
    </row>
    <row r="86" spans="1:3" x14ac:dyDescent="0.2">
      <c r="A86" s="26">
        <v>2471</v>
      </c>
      <c r="B86" s="70" t="s">
        <v>186</v>
      </c>
      <c r="C86" s="26">
        <v>10</v>
      </c>
    </row>
    <row r="87" spans="1:3" x14ac:dyDescent="0.2">
      <c r="A87" s="26">
        <v>2472</v>
      </c>
      <c r="B87" s="70" t="s">
        <v>187</v>
      </c>
      <c r="C87" s="26">
        <v>10</v>
      </c>
    </row>
    <row r="88" spans="1:3" x14ac:dyDescent="0.2">
      <c r="A88" s="26">
        <v>2473</v>
      </c>
      <c r="B88" s="70" t="s">
        <v>188</v>
      </c>
      <c r="C88" s="26">
        <v>9</v>
      </c>
    </row>
    <row r="89" spans="1:3" x14ac:dyDescent="0.2">
      <c r="A89" s="26">
        <v>2492</v>
      </c>
      <c r="B89" s="70" t="s">
        <v>189</v>
      </c>
      <c r="C89" s="26">
        <v>5</v>
      </c>
    </row>
    <row r="90" spans="1:3" x14ac:dyDescent="0.2">
      <c r="A90" s="26">
        <v>2620</v>
      </c>
      <c r="B90" s="70" t="s">
        <v>190</v>
      </c>
      <c r="C90" s="26">
        <v>16</v>
      </c>
    </row>
    <row r="91" spans="1:3" x14ac:dyDescent="0.2">
      <c r="A91" s="26">
        <v>2621</v>
      </c>
      <c r="B91" s="70" t="s">
        <v>191</v>
      </c>
      <c r="C91" s="26">
        <v>14</v>
      </c>
    </row>
    <row r="92" spans="1:3" x14ac:dyDescent="0.2">
      <c r="A92" s="26">
        <v>2671</v>
      </c>
      <c r="B92" s="70" t="s">
        <v>192</v>
      </c>
      <c r="C92" s="26">
        <v>11</v>
      </c>
    </row>
    <row r="93" spans="1:3" x14ac:dyDescent="0.2">
      <c r="A93" s="26">
        <v>2672</v>
      </c>
      <c r="B93" s="70" t="s">
        <v>193</v>
      </c>
      <c r="C93" s="26">
        <v>5</v>
      </c>
    </row>
    <row r="94" spans="1:3" x14ac:dyDescent="0.2">
      <c r="A94" s="26">
        <v>2690</v>
      </c>
      <c r="B94" s="70" t="s">
        <v>194</v>
      </c>
      <c r="C94" s="26">
        <v>6</v>
      </c>
    </row>
    <row r="95" spans="1:3" x14ac:dyDescent="0.2">
      <c r="A95" s="26">
        <v>2691</v>
      </c>
      <c r="B95" s="70" t="s">
        <v>195</v>
      </c>
      <c r="C95" s="26">
        <v>4</v>
      </c>
    </row>
    <row r="96" spans="1:3" x14ac:dyDescent="0.2">
      <c r="A96" s="26">
        <v>3010</v>
      </c>
      <c r="B96" s="70" t="s">
        <v>196</v>
      </c>
      <c r="C96" s="26">
        <v>20</v>
      </c>
    </row>
    <row r="97" spans="1:3" x14ac:dyDescent="0.2">
      <c r="A97" s="26">
        <v>3030</v>
      </c>
      <c r="B97" s="70" t="s">
        <v>197</v>
      </c>
      <c r="C97" s="26">
        <v>19</v>
      </c>
    </row>
    <row r="98" spans="1:3" x14ac:dyDescent="0.2">
      <c r="A98" s="27">
        <v>3070</v>
      </c>
      <c r="B98" s="71" t="s">
        <v>198</v>
      </c>
      <c r="C98" s="26">
        <v>18</v>
      </c>
    </row>
    <row r="99" spans="1:3" x14ac:dyDescent="0.2">
      <c r="A99" s="26">
        <v>3071</v>
      </c>
      <c r="B99" s="70" t="s">
        <v>199</v>
      </c>
      <c r="C99" s="26">
        <v>10</v>
      </c>
    </row>
    <row r="100" spans="1:3" x14ac:dyDescent="0.2">
      <c r="A100" s="26">
        <v>3072</v>
      </c>
      <c r="B100" s="70" t="s">
        <v>200</v>
      </c>
      <c r="C100" s="26">
        <v>11</v>
      </c>
    </row>
    <row r="101" spans="1:3" x14ac:dyDescent="0.2">
      <c r="A101" s="26">
        <v>3073</v>
      </c>
      <c r="B101" s="70" t="s">
        <v>201</v>
      </c>
      <c r="C101" s="26">
        <v>5</v>
      </c>
    </row>
    <row r="102" spans="1:3" x14ac:dyDescent="0.2">
      <c r="A102" s="26">
        <v>3090</v>
      </c>
      <c r="B102" s="70" t="s">
        <v>202</v>
      </c>
      <c r="C102" s="26">
        <v>6</v>
      </c>
    </row>
    <row r="103" spans="1:3" x14ac:dyDescent="0.2">
      <c r="A103" s="26">
        <v>3220</v>
      </c>
      <c r="B103" s="70" t="s">
        <v>203</v>
      </c>
      <c r="C103" s="26">
        <v>16</v>
      </c>
    </row>
    <row r="104" spans="1:3" x14ac:dyDescent="0.2">
      <c r="A104" s="26">
        <v>3230</v>
      </c>
      <c r="B104" s="70" t="s">
        <v>204</v>
      </c>
      <c r="C104" s="26">
        <v>15</v>
      </c>
    </row>
    <row r="105" spans="1:3" x14ac:dyDescent="0.2">
      <c r="A105" s="27">
        <v>3241</v>
      </c>
      <c r="B105" s="71" t="s">
        <v>205</v>
      </c>
      <c r="C105" s="26">
        <v>16</v>
      </c>
    </row>
    <row r="106" spans="1:3" x14ac:dyDescent="0.2">
      <c r="A106" s="26">
        <v>3270</v>
      </c>
      <c r="B106" s="70" t="s">
        <v>206</v>
      </c>
      <c r="C106" s="26">
        <v>14</v>
      </c>
    </row>
    <row r="107" spans="1:3" x14ac:dyDescent="0.2">
      <c r="A107" s="26">
        <v>3271</v>
      </c>
      <c r="B107" s="70" t="s">
        <v>207</v>
      </c>
      <c r="C107" s="26">
        <v>7</v>
      </c>
    </row>
    <row r="108" spans="1:3" x14ac:dyDescent="0.2">
      <c r="A108" s="26">
        <v>3272</v>
      </c>
      <c r="B108" s="70" t="s">
        <v>208</v>
      </c>
      <c r="C108" s="26">
        <v>13</v>
      </c>
    </row>
    <row r="109" spans="1:3" x14ac:dyDescent="0.2">
      <c r="A109" s="26">
        <v>3290</v>
      </c>
      <c r="B109" s="70" t="s">
        <v>209</v>
      </c>
      <c r="C109" s="26">
        <v>10</v>
      </c>
    </row>
    <row r="110" spans="1:3" x14ac:dyDescent="0.2">
      <c r="A110" s="26">
        <v>3420</v>
      </c>
      <c r="B110" s="70" t="s">
        <v>210</v>
      </c>
      <c r="C110" s="26">
        <v>16</v>
      </c>
    </row>
    <row r="111" spans="1:3" x14ac:dyDescent="0.2">
      <c r="A111" s="26">
        <v>3421</v>
      </c>
      <c r="B111" s="70" t="s">
        <v>211</v>
      </c>
      <c r="C111" s="26">
        <v>20</v>
      </c>
    </row>
    <row r="112" spans="1:3" x14ac:dyDescent="0.2">
      <c r="A112" s="26">
        <v>3423</v>
      </c>
      <c r="B112" s="70" t="s">
        <v>212</v>
      </c>
      <c r="C112" s="26">
        <v>16</v>
      </c>
    </row>
    <row r="113" spans="1:3" x14ac:dyDescent="0.2">
      <c r="A113" s="28">
        <v>3470</v>
      </c>
      <c r="B113" s="72" t="s">
        <v>213</v>
      </c>
      <c r="C113" s="26">
        <v>19</v>
      </c>
    </row>
    <row r="114" spans="1:3" x14ac:dyDescent="0.2">
      <c r="A114" s="26">
        <v>3471</v>
      </c>
      <c r="B114" s="70" t="s">
        <v>214</v>
      </c>
      <c r="C114" s="26">
        <v>14</v>
      </c>
    </row>
    <row r="115" spans="1:3" x14ac:dyDescent="0.2">
      <c r="A115" s="26">
        <v>3472</v>
      </c>
      <c r="B115" s="70" t="s">
        <v>215</v>
      </c>
      <c r="C115" s="26">
        <v>11</v>
      </c>
    </row>
    <row r="116" spans="1:3" x14ac:dyDescent="0.2">
      <c r="A116" s="26">
        <v>3473</v>
      </c>
      <c r="B116" s="70" t="s">
        <v>216</v>
      </c>
      <c r="C116" s="26">
        <v>11</v>
      </c>
    </row>
    <row r="117" spans="1:3" x14ac:dyDescent="0.2">
      <c r="A117" s="26">
        <v>4020</v>
      </c>
      <c r="B117" s="70" t="s">
        <v>217</v>
      </c>
      <c r="C117" s="26">
        <v>16</v>
      </c>
    </row>
    <row r="118" spans="1:3" x14ac:dyDescent="0.2">
      <c r="A118" s="26">
        <v>4021</v>
      </c>
      <c r="B118" s="70" t="s">
        <v>218</v>
      </c>
      <c r="C118" s="26">
        <v>16</v>
      </c>
    </row>
    <row r="119" spans="1:3" x14ac:dyDescent="0.2">
      <c r="A119" s="26">
        <v>4022</v>
      </c>
      <c r="B119" s="70" t="s">
        <v>219</v>
      </c>
      <c r="C119" s="26">
        <v>16</v>
      </c>
    </row>
    <row r="120" spans="1:3" x14ac:dyDescent="0.2">
      <c r="A120" s="26">
        <v>4024</v>
      </c>
      <c r="B120" s="70" t="s">
        <v>220</v>
      </c>
      <c r="C120" s="26">
        <v>16</v>
      </c>
    </row>
    <row r="121" spans="1:3" x14ac:dyDescent="0.2">
      <c r="A121" s="26">
        <v>4025</v>
      </c>
      <c r="B121" s="70" t="s">
        <v>221</v>
      </c>
      <c r="C121" s="26">
        <v>16</v>
      </c>
    </row>
    <row r="122" spans="1:3" x14ac:dyDescent="0.2">
      <c r="A122" s="26">
        <v>4026</v>
      </c>
      <c r="B122" s="70" t="s">
        <v>222</v>
      </c>
      <c r="C122" s="26">
        <v>14</v>
      </c>
    </row>
    <row r="123" spans="1:3" x14ac:dyDescent="0.2">
      <c r="A123" s="26">
        <v>4027</v>
      </c>
      <c r="B123" s="70" t="s">
        <v>223</v>
      </c>
      <c r="C123" s="26">
        <v>16</v>
      </c>
    </row>
    <row r="124" spans="1:3" x14ac:dyDescent="0.2">
      <c r="A124" s="26">
        <v>4040</v>
      </c>
      <c r="B124" s="70" t="s">
        <v>224</v>
      </c>
      <c r="C124" s="26">
        <v>17</v>
      </c>
    </row>
    <row r="125" spans="1:3" x14ac:dyDescent="0.2">
      <c r="A125" s="26">
        <v>4071</v>
      </c>
      <c r="B125" s="70" t="s">
        <v>225</v>
      </c>
      <c r="C125" s="26">
        <v>15</v>
      </c>
    </row>
    <row r="126" spans="1:3" x14ac:dyDescent="0.2">
      <c r="A126" s="26">
        <v>4073</v>
      </c>
      <c r="B126" s="70" t="s">
        <v>226</v>
      </c>
      <c r="C126" s="26">
        <v>14</v>
      </c>
    </row>
    <row r="127" spans="1:3" x14ac:dyDescent="0.2">
      <c r="A127" s="26">
        <v>4074</v>
      </c>
      <c r="B127" s="70" t="s">
        <v>227</v>
      </c>
      <c r="C127" s="26">
        <v>14</v>
      </c>
    </row>
    <row r="128" spans="1:3" x14ac:dyDescent="0.2">
      <c r="A128" s="26">
        <v>4075</v>
      </c>
      <c r="B128" s="70" t="s">
        <v>228</v>
      </c>
      <c r="C128" s="26">
        <v>14</v>
      </c>
    </row>
    <row r="129" spans="1:3" x14ac:dyDescent="0.2">
      <c r="A129" s="26">
        <v>4076</v>
      </c>
      <c r="B129" s="70" t="s">
        <v>229</v>
      </c>
      <c r="C129" s="26">
        <v>12</v>
      </c>
    </row>
    <row r="130" spans="1:3" x14ac:dyDescent="0.2">
      <c r="A130" s="26">
        <v>4077</v>
      </c>
      <c r="B130" s="70" t="s">
        <v>230</v>
      </c>
      <c r="C130" s="26">
        <v>12</v>
      </c>
    </row>
    <row r="131" spans="1:3" x14ac:dyDescent="0.2">
      <c r="A131" s="26">
        <v>4078</v>
      </c>
      <c r="B131" s="70" t="s">
        <v>231</v>
      </c>
      <c r="C131" s="26">
        <v>12</v>
      </c>
    </row>
    <row r="132" spans="1:3" x14ac:dyDescent="0.2">
      <c r="A132" s="26">
        <v>4079</v>
      </c>
      <c r="B132" s="70" t="s">
        <v>232</v>
      </c>
      <c r="C132" s="26">
        <v>12</v>
      </c>
    </row>
    <row r="133" spans="1:3" x14ac:dyDescent="0.2">
      <c r="A133" s="26">
        <v>4080</v>
      </c>
      <c r="B133" s="70" t="s">
        <v>233</v>
      </c>
      <c r="C133" s="26">
        <v>14</v>
      </c>
    </row>
    <row r="134" spans="1:3" x14ac:dyDescent="0.2">
      <c r="A134" s="26">
        <v>4081</v>
      </c>
      <c r="B134" s="70" t="s">
        <v>234</v>
      </c>
      <c r="C134" s="26">
        <v>14</v>
      </c>
    </row>
    <row r="135" spans="1:3" x14ac:dyDescent="0.2">
      <c r="A135" s="26">
        <v>4086</v>
      </c>
      <c r="B135" s="70" t="s">
        <v>235</v>
      </c>
      <c r="C135" s="26">
        <v>15</v>
      </c>
    </row>
    <row r="136" spans="1:3" x14ac:dyDescent="0.2">
      <c r="A136" s="26">
        <v>5020</v>
      </c>
      <c r="B136" s="70" t="s">
        <v>236</v>
      </c>
      <c r="C136" s="26">
        <v>17</v>
      </c>
    </row>
    <row r="137" spans="1:3" x14ac:dyDescent="0.2">
      <c r="A137" s="26">
        <v>5022</v>
      </c>
      <c r="B137" s="70" t="s">
        <v>237</v>
      </c>
      <c r="C137" s="26">
        <v>16</v>
      </c>
    </row>
    <row r="138" spans="1:3" x14ac:dyDescent="0.2">
      <c r="A138" s="26">
        <v>5023</v>
      </c>
      <c r="B138" s="70" t="s">
        <v>238</v>
      </c>
      <c r="C138" s="26">
        <v>16</v>
      </c>
    </row>
    <row r="139" spans="1:3" x14ac:dyDescent="0.2">
      <c r="A139" s="26">
        <v>5030</v>
      </c>
      <c r="B139" s="70" t="s">
        <v>239</v>
      </c>
      <c r="C139" s="26">
        <v>15</v>
      </c>
    </row>
    <row r="140" spans="1:3" x14ac:dyDescent="0.2">
      <c r="A140" s="26">
        <v>5070</v>
      </c>
      <c r="B140" s="70" t="s">
        <v>240</v>
      </c>
      <c r="C140" s="26">
        <v>16</v>
      </c>
    </row>
    <row r="141" spans="1:3" x14ac:dyDescent="0.2">
      <c r="A141" s="26">
        <v>5071</v>
      </c>
      <c r="B141" s="70" t="s">
        <v>241</v>
      </c>
      <c r="C141" s="26">
        <v>14</v>
      </c>
    </row>
    <row r="142" spans="1:3" x14ac:dyDescent="0.2">
      <c r="A142" s="26">
        <v>5072</v>
      </c>
      <c r="B142" s="70" t="s">
        <v>242</v>
      </c>
      <c r="C142" s="26">
        <v>15</v>
      </c>
    </row>
    <row r="143" spans="1:3" x14ac:dyDescent="0.2">
      <c r="A143" s="26">
        <v>5073</v>
      </c>
      <c r="B143" s="70" t="s">
        <v>243</v>
      </c>
      <c r="C143" s="26">
        <v>14</v>
      </c>
    </row>
    <row r="144" spans="1:3" x14ac:dyDescent="0.2">
      <c r="A144" s="26">
        <v>5074</v>
      </c>
      <c r="B144" s="70" t="s">
        <v>244</v>
      </c>
      <c r="C144" s="26">
        <v>14</v>
      </c>
    </row>
    <row r="145" spans="1:3" x14ac:dyDescent="0.2">
      <c r="A145" s="26">
        <v>5075</v>
      </c>
      <c r="B145" s="70" t="s">
        <v>245</v>
      </c>
      <c r="C145" s="26">
        <v>14</v>
      </c>
    </row>
    <row r="146" spans="1:3" x14ac:dyDescent="0.2">
      <c r="A146" s="26">
        <v>5076</v>
      </c>
      <c r="B146" s="70" t="s">
        <v>246</v>
      </c>
      <c r="C146" s="26">
        <v>14</v>
      </c>
    </row>
    <row r="147" spans="1:3" x14ac:dyDescent="0.2">
      <c r="A147" s="26">
        <v>5077</v>
      </c>
      <c r="B147" s="70" t="s">
        <v>247</v>
      </c>
      <c r="C147" s="26">
        <v>14</v>
      </c>
    </row>
    <row r="148" spans="1:3" x14ac:dyDescent="0.2">
      <c r="A148" s="26">
        <v>5078</v>
      </c>
      <c r="B148" s="70" t="s">
        <v>248</v>
      </c>
      <c r="C148" s="26">
        <v>15</v>
      </c>
    </row>
    <row r="149" spans="1:3" x14ac:dyDescent="0.2">
      <c r="A149" s="26">
        <v>5079</v>
      </c>
      <c r="B149" s="70" t="s">
        <v>249</v>
      </c>
      <c r="C149" s="26">
        <v>14</v>
      </c>
    </row>
    <row r="150" spans="1:3" x14ac:dyDescent="0.2">
      <c r="A150" s="26">
        <v>5080</v>
      </c>
      <c r="B150" s="70" t="s">
        <v>250</v>
      </c>
      <c r="C150" s="26">
        <v>14</v>
      </c>
    </row>
    <row r="151" spans="1:3" x14ac:dyDescent="0.2">
      <c r="A151" s="26">
        <v>5081</v>
      </c>
      <c r="B151" s="70" t="s">
        <v>251</v>
      </c>
      <c r="C151" s="26">
        <v>15</v>
      </c>
    </row>
    <row r="152" spans="1:3" x14ac:dyDescent="0.2">
      <c r="A152" s="26">
        <v>5082</v>
      </c>
      <c r="B152" s="70" t="s">
        <v>252</v>
      </c>
      <c r="C152" s="26">
        <v>13</v>
      </c>
    </row>
    <row r="153" spans="1:3" x14ac:dyDescent="0.2">
      <c r="A153" s="26">
        <v>6010</v>
      </c>
      <c r="B153" s="70" t="s">
        <v>253</v>
      </c>
      <c r="C153" s="26">
        <v>19</v>
      </c>
    </row>
    <row r="154" spans="1:3" x14ac:dyDescent="0.2">
      <c r="A154" s="26">
        <v>6040</v>
      </c>
      <c r="B154" s="70" t="s">
        <v>254</v>
      </c>
      <c r="C154" s="26">
        <v>16</v>
      </c>
    </row>
    <row r="155" spans="1:3" x14ac:dyDescent="0.2">
      <c r="A155" s="26">
        <v>6050</v>
      </c>
      <c r="B155" s="70" t="s">
        <v>255</v>
      </c>
      <c r="C155" s="26">
        <v>15</v>
      </c>
    </row>
    <row r="156" spans="1:3" x14ac:dyDescent="0.2">
      <c r="A156" s="26">
        <v>6071</v>
      </c>
      <c r="B156" s="70" t="s">
        <v>256</v>
      </c>
      <c r="C156" s="26">
        <v>8</v>
      </c>
    </row>
    <row r="157" spans="1:3" x14ac:dyDescent="0.2">
      <c r="A157" s="26">
        <v>6072</v>
      </c>
      <c r="B157" s="70" t="s">
        <v>257</v>
      </c>
      <c r="C157" s="26">
        <v>8</v>
      </c>
    </row>
    <row r="158" spans="1:3" x14ac:dyDescent="0.2">
      <c r="A158" s="26">
        <v>6073</v>
      </c>
      <c r="B158" s="70" t="s">
        <v>258</v>
      </c>
      <c r="C158" s="26">
        <v>14</v>
      </c>
    </row>
    <row r="159" spans="1:3" x14ac:dyDescent="0.2">
      <c r="A159" s="26">
        <v>6111</v>
      </c>
      <c r="B159" s="70" t="s">
        <v>259</v>
      </c>
      <c r="C159" s="26">
        <v>18</v>
      </c>
    </row>
    <row r="160" spans="1:3" x14ac:dyDescent="0.2">
      <c r="A160" s="26">
        <v>6120</v>
      </c>
      <c r="B160" s="70" t="s">
        <v>260</v>
      </c>
      <c r="C160" s="26">
        <v>17</v>
      </c>
    </row>
    <row r="161" spans="1:3" x14ac:dyDescent="0.2">
      <c r="A161" s="26">
        <v>6121</v>
      </c>
      <c r="B161" s="70" t="s">
        <v>261</v>
      </c>
      <c r="C161" s="26">
        <v>17</v>
      </c>
    </row>
    <row r="162" spans="1:3" x14ac:dyDescent="0.2">
      <c r="A162" s="26">
        <v>6122</v>
      </c>
      <c r="B162" s="70" t="s">
        <v>262</v>
      </c>
      <c r="C162" s="26">
        <v>16</v>
      </c>
    </row>
    <row r="163" spans="1:3" x14ac:dyDescent="0.2">
      <c r="A163" s="26">
        <v>6124</v>
      </c>
      <c r="B163" s="70" t="s">
        <v>263</v>
      </c>
      <c r="C163" s="26">
        <v>14</v>
      </c>
    </row>
    <row r="164" spans="1:3" x14ac:dyDescent="0.2">
      <c r="A164" s="26">
        <v>6130</v>
      </c>
      <c r="B164" s="70" t="s">
        <v>264</v>
      </c>
      <c r="C164" s="26">
        <v>16</v>
      </c>
    </row>
    <row r="165" spans="1:3" x14ac:dyDescent="0.2">
      <c r="A165" s="26">
        <v>6131</v>
      </c>
      <c r="B165" s="70" t="s">
        <v>265</v>
      </c>
      <c r="C165" s="26">
        <v>16</v>
      </c>
    </row>
    <row r="166" spans="1:3" x14ac:dyDescent="0.2">
      <c r="A166" s="26">
        <v>6161</v>
      </c>
      <c r="B166" s="70" t="s">
        <v>266</v>
      </c>
      <c r="C166" s="26">
        <v>16</v>
      </c>
    </row>
    <row r="167" spans="1:3" x14ac:dyDescent="0.2">
      <c r="A167" s="26">
        <v>6162</v>
      </c>
      <c r="B167" s="70" t="s">
        <v>267</v>
      </c>
      <c r="C167" s="26">
        <v>17</v>
      </c>
    </row>
    <row r="168" spans="1:3" x14ac:dyDescent="0.2">
      <c r="A168" s="26">
        <v>6163</v>
      </c>
      <c r="B168" s="70" t="s">
        <v>268</v>
      </c>
      <c r="C168" s="26">
        <v>15</v>
      </c>
    </row>
    <row r="169" spans="1:3" x14ac:dyDescent="0.2">
      <c r="A169" s="26">
        <v>6164</v>
      </c>
      <c r="B169" s="70" t="s">
        <v>269</v>
      </c>
      <c r="C169" s="26">
        <v>15</v>
      </c>
    </row>
    <row r="170" spans="1:3" x14ac:dyDescent="0.2">
      <c r="A170" s="26">
        <v>6165</v>
      </c>
      <c r="B170" s="70" t="s">
        <v>270</v>
      </c>
      <c r="C170" s="26">
        <v>15</v>
      </c>
    </row>
    <row r="171" spans="1:3" x14ac:dyDescent="0.2">
      <c r="A171" s="26">
        <v>6166</v>
      </c>
      <c r="B171" s="70" t="s">
        <v>271</v>
      </c>
      <c r="C171" s="26">
        <v>15</v>
      </c>
    </row>
    <row r="172" spans="1:3" x14ac:dyDescent="0.2">
      <c r="A172" s="26">
        <v>6167</v>
      </c>
      <c r="B172" s="70" t="s">
        <v>272</v>
      </c>
      <c r="C172" s="26">
        <v>15</v>
      </c>
    </row>
    <row r="173" spans="1:3" x14ac:dyDescent="0.2">
      <c r="A173" s="26">
        <v>6168</v>
      </c>
      <c r="B173" s="70" t="s">
        <v>273</v>
      </c>
      <c r="C173" s="26">
        <v>15</v>
      </c>
    </row>
    <row r="174" spans="1:3" x14ac:dyDescent="0.2">
      <c r="A174" s="26">
        <v>6169</v>
      </c>
      <c r="B174" s="70" t="s">
        <v>274</v>
      </c>
      <c r="C174" s="26">
        <v>15</v>
      </c>
    </row>
    <row r="175" spans="1:3" x14ac:dyDescent="0.2">
      <c r="A175" s="26">
        <v>6170</v>
      </c>
      <c r="B175" s="70" t="s">
        <v>275</v>
      </c>
      <c r="C175" s="26">
        <v>14</v>
      </c>
    </row>
    <row r="176" spans="1:3" x14ac:dyDescent="0.2">
      <c r="A176" s="26">
        <v>6171</v>
      </c>
      <c r="B176" s="70" t="s">
        <v>276</v>
      </c>
      <c r="C176" s="26">
        <v>15</v>
      </c>
    </row>
    <row r="177" spans="1:3" x14ac:dyDescent="0.2">
      <c r="A177" s="26">
        <v>6172</v>
      </c>
      <c r="B177" s="70" t="s">
        <v>277</v>
      </c>
      <c r="C177" s="26">
        <v>11</v>
      </c>
    </row>
    <row r="178" spans="1:3" x14ac:dyDescent="0.2">
      <c r="A178" s="26">
        <v>6173</v>
      </c>
      <c r="B178" s="70" t="s">
        <v>278</v>
      </c>
      <c r="C178" s="26">
        <v>11</v>
      </c>
    </row>
    <row r="179" spans="1:3" x14ac:dyDescent="0.2">
      <c r="A179" s="26">
        <v>6174</v>
      </c>
      <c r="B179" s="70" t="s">
        <v>279</v>
      </c>
      <c r="C179" s="26">
        <v>15</v>
      </c>
    </row>
    <row r="180" spans="1:3" x14ac:dyDescent="0.2">
      <c r="A180" s="26">
        <v>6175</v>
      </c>
      <c r="B180" s="70" t="s">
        <v>280</v>
      </c>
      <c r="C180" s="26">
        <v>14</v>
      </c>
    </row>
    <row r="181" spans="1:3" x14ac:dyDescent="0.2">
      <c r="A181" s="26">
        <v>6176</v>
      </c>
      <c r="B181" s="70" t="s">
        <v>281</v>
      </c>
      <c r="C181" s="26">
        <v>14</v>
      </c>
    </row>
    <row r="182" spans="1:3" x14ac:dyDescent="0.2">
      <c r="A182" s="26">
        <v>6177</v>
      </c>
      <c r="B182" s="70" t="s">
        <v>282</v>
      </c>
      <c r="C182" s="26">
        <v>14</v>
      </c>
    </row>
    <row r="183" spans="1:3" x14ac:dyDescent="0.2">
      <c r="A183" s="26">
        <v>6178</v>
      </c>
      <c r="B183" s="70" t="s">
        <v>283</v>
      </c>
      <c r="C183" s="26">
        <v>11</v>
      </c>
    </row>
    <row r="184" spans="1:3" x14ac:dyDescent="0.2">
      <c r="A184" s="26">
        <v>6179</v>
      </c>
      <c r="B184" s="70" t="s">
        <v>284</v>
      </c>
      <c r="C184" s="26">
        <v>8</v>
      </c>
    </row>
    <row r="185" spans="1:3" x14ac:dyDescent="0.2">
      <c r="A185" s="26">
        <v>6180</v>
      </c>
      <c r="B185" s="70" t="s">
        <v>285</v>
      </c>
      <c r="C185" s="26">
        <v>14</v>
      </c>
    </row>
    <row r="186" spans="1:3" x14ac:dyDescent="0.2">
      <c r="A186" s="26">
        <v>6181</v>
      </c>
      <c r="B186" s="70" t="s">
        <v>286</v>
      </c>
      <c r="C186" s="26">
        <v>14</v>
      </c>
    </row>
    <row r="187" spans="1:3" x14ac:dyDescent="0.2">
      <c r="A187" s="26">
        <v>6182</v>
      </c>
      <c r="B187" s="70" t="s">
        <v>287</v>
      </c>
      <c r="C187" s="26">
        <v>14</v>
      </c>
    </row>
    <row r="188" spans="1:3" x14ac:dyDescent="0.2">
      <c r="A188" s="26">
        <v>6183</v>
      </c>
      <c r="B188" s="70" t="s">
        <v>288</v>
      </c>
      <c r="C188" s="26">
        <v>14</v>
      </c>
    </row>
    <row r="189" spans="1:3" x14ac:dyDescent="0.2">
      <c r="A189" s="26">
        <v>6184</v>
      </c>
      <c r="B189" s="70" t="s">
        <v>289</v>
      </c>
      <c r="C189" s="26">
        <v>14</v>
      </c>
    </row>
    <row r="190" spans="1:3" x14ac:dyDescent="0.2">
      <c r="A190" s="26">
        <v>6185</v>
      </c>
      <c r="B190" s="70" t="s">
        <v>290</v>
      </c>
      <c r="C190" s="26">
        <v>14</v>
      </c>
    </row>
    <row r="191" spans="1:3" x14ac:dyDescent="0.2">
      <c r="A191" s="26">
        <v>6186</v>
      </c>
      <c r="B191" s="70" t="s">
        <v>291</v>
      </c>
      <c r="C191" s="26">
        <v>14</v>
      </c>
    </row>
    <row r="192" spans="1:3" x14ac:dyDescent="0.2">
      <c r="A192" s="26">
        <v>6187</v>
      </c>
      <c r="B192" s="70" t="s">
        <v>365</v>
      </c>
      <c r="C192" s="26">
        <v>15</v>
      </c>
    </row>
    <row r="193" spans="1:3" x14ac:dyDescent="0.2">
      <c r="A193" s="26">
        <v>6188</v>
      </c>
      <c r="B193" s="70" t="s">
        <v>366</v>
      </c>
      <c r="C193" s="26">
        <v>14</v>
      </c>
    </row>
    <row r="194" spans="1:3" x14ac:dyDescent="0.2">
      <c r="A194" s="26">
        <v>6220</v>
      </c>
      <c r="B194" s="70" t="s">
        <v>292</v>
      </c>
      <c r="C194" s="26">
        <v>17</v>
      </c>
    </row>
    <row r="195" spans="1:3" x14ac:dyDescent="0.2">
      <c r="A195" s="26">
        <v>6221</v>
      </c>
      <c r="B195" s="70" t="s">
        <v>293</v>
      </c>
      <c r="C195" s="26">
        <v>18</v>
      </c>
    </row>
    <row r="196" spans="1:3" x14ac:dyDescent="0.2">
      <c r="A196" s="26">
        <v>6230</v>
      </c>
      <c r="B196" s="70" t="s">
        <v>294</v>
      </c>
      <c r="C196" s="26">
        <v>16</v>
      </c>
    </row>
    <row r="197" spans="1:3" x14ac:dyDescent="0.2">
      <c r="A197" s="26">
        <v>6270</v>
      </c>
      <c r="B197" s="70" t="s">
        <v>295</v>
      </c>
      <c r="C197" s="26">
        <v>14</v>
      </c>
    </row>
    <row r="198" spans="1:3" x14ac:dyDescent="0.2">
      <c r="A198" s="26">
        <v>6271</v>
      </c>
      <c r="B198" s="70" t="s">
        <v>296</v>
      </c>
      <c r="C198" s="26">
        <v>14</v>
      </c>
    </row>
    <row r="199" spans="1:3" x14ac:dyDescent="0.2">
      <c r="A199" s="26">
        <v>6272</v>
      </c>
      <c r="B199" s="70" t="s">
        <v>297</v>
      </c>
      <c r="C199" s="26">
        <v>11</v>
      </c>
    </row>
    <row r="200" spans="1:3" x14ac:dyDescent="0.2">
      <c r="A200" s="26">
        <v>6273</v>
      </c>
      <c r="B200" s="70" t="s">
        <v>298</v>
      </c>
      <c r="C200" s="26">
        <v>14</v>
      </c>
    </row>
    <row r="201" spans="1:3" x14ac:dyDescent="0.2">
      <c r="A201" s="26">
        <v>6274</v>
      </c>
      <c r="B201" s="70" t="s">
        <v>367</v>
      </c>
      <c r="C201" s="26">
        <v>14</v>
      </c>
    </row>
    <row r="202" spans="1:3" x14ac:dyDescent="0.2">
      <c r="A202" s="26">
        <v>6320</v>
      </c>
      <c r="B202" s="70" t="s">
        <v>299</v>
      </c>
      <c r="C202" s="26">
        <v>17</v>
      </c>
    </row>
    <row r="203" spans="1:3" x14ac:dyDescent="0.2">
      <c r="A203" s="26">
        <v>6330</v>
      </c>
      <c r="B203" s="70" t="s">
        <v>300</v>
      </c>
      <c r="C203" s="26">
        <v>16</v>
      </c>
    </row>
    <row r="204" spans="1:3" x14ac:dyDescent="0.2">
      <c r="A204" s="26">
        <v>6370</v>
      </c>
      <c r="B204" s="70" t="s">
        <v>301</v>
      </c>
      <c r="C204" s="26">
        <v>14</v>
      </c>
    </row>
    <row r="205" spans="1:3" x14ac:dyDescent="0.2">
      <c r="A205" s="26">
        <v>6371</v>
      </c>
      <c r="B205" s="70" t="s">
        <v>302</v>
      </c>
      <c r="C205" s="26">
        <v>12</v>
      </c>
    </row>
    <row r="206" spans="1:3" x14ac:dyDescent="0.2">
      <c r="A206" s="26">
        <v>6372</v>
      </c>
      <c r="B206" s="70" t="s">
        <v>303</v>
      </c>
      <c r="C206" s="26">
        <v>11</v>
      </c>
    </row>
    <row r="207" spans="1:3" x14ac:dyDescent="0.2">
      <c r="A207" s="26">
        <v>6420</v>
      </c>
      <c r="B207" s="70" t="s">
        <v>304</v>
      </c>
      <c r="C207" s="26">
        <v>17</v>
      </c>
    </row>
    <row r="208" spans="1:3" x14ac:dyDescent="0.2">
      <c r="A208" s="26">
        <v>6430</v>
      </c>
      <c r="B208" s="70" t="s">
        <v>305</v>
      </c>
      <c r="C208" s="26">
        <v>16</v>
      </c>
    </row>
    <row r="209" spans="1:3" x14ac:dyDescent="0.2">
      <c r="A209" s="26">
        <v>6460</v>
      </c>
      <c r="B209" s="70" t="s">
        <v>306</v>
      </c>
      <c r="C209" s="26">
        <v>15</v>
      </c>
    </row>
    <row r="210" spans="1:3" x14ac:dyDescent="0.2">
      <c r="A210" s="26">
        <v>6461</v>
      </c>
      <c r="B210" s="70" t="s">
        <v>307</v>
      </c>
      <c r="C210" s="26">
        <v>14</v>
      </c>
    </row>
    <row r="211" spans="1:3" x14ac:dyDescent="0.2">
      <c r="A211" s="27">
        <v>6462</v>
      </c>
      <c r="B211" s="71" t="s">
        <v>308</v>
      </c>
      <c r="C211" s="26">
        <v>14</v>
      </c>
    </row>
    <row r="212" spans="1:3" x14ac:dyDescent="0.2">
      <c r="A212" s="26">
        <v>6470</v>
      </c>
      <c r="B212" s="70" t="s">
        <v>309</v>
      </c>
      <c r="C212" s="26">
        <v>14</v>
      </c>
    </row>
    <row r="213" spans="1:3" x14ac:dyDescent="0.2">
      <c r="A213" s="27">
        <v>6472</v>
      </c>
      <c r="B213" s="71" t="s">
        <v>310</v>
      </c>
      <c r="C213" s="26">
        <v>11</v>
      </c>
    </row>
    <row r="214" spans="1:3" x14ac:dyDescent="0.2">
      <c r="A214" s="26">
        <v>6601</v>
      </c>
      <c r="B214" s="70" t="s">
        <v>311</v>
      </c>
      <c r="C214" s="26">
        <v>20</v>
      </c>
    </row>
    <row r="215" spans="1:3" x14ac:dyDescent="0.2">
      <c r="A215" s="26">
        <v>6610</v>
      </c>
      <c r="B215" s="70" t="s">
        <v>312</v>
      </c>
      <c r="C215" s="26">
        <v>18</v>
      </c>
    </row>
    <row r="216" spans="1:3" x14ac:dyDescent="0.2">
      <c r="A216" s="26">
        <v>6620</v>
      </c>
      <c r="B216" s="70" t="s">
        <v>313</v>
      </c>
      <c r="C216" s="26">
        <v>17</v>
      </c>
    </row>
    <row r="217" spans="1:3" x14ac:dyDescent="0.2">
      <c r="A217" s="26">
        <v>6670</v>
      </c>
      <c r="B217" s="70" t="s">
        <v>314</v>
      </c>
      <c r="C217" s="26">
        <v>14</v>
      </c>
    </row>
    <row r="218" spans="1:3" x14ac:dyDescent="0.2">
      <c r="A218" s="26">
        <v>6672</v>
      </c>
      <c r="B218" s="70" t="s">
        <v>315</v>
      </c>
      <c r="C218" s="26">
        <v>12</v>
      </c>
    </row>
    <row r="219" spans="1:3" x14ac:dyDescent="0.2">
      <c r="A219" s="26">
        <v>6720</v>
      </c>
      <c r="B219" s="70" t="s">
        <v>316</v>
      </c>
      <c r="C219" s="26">
        <v>17</v>
      </c>
    </row>
    <row r="220" spans="1:3" x14ac:dyDescent="0.2">
      <c r="A220" s="26">
        <v>6730</v>
      </c>
      <c r="B220" s="70" t="s">
        <v>317</v>
      </c>
      <c r="C220" s="26">
        <v>16</v>
      </c>
    </row>
    <row r="221" spans="1:3" x14ac:dyDescent="0.2">
      <c r="A221" s="26">
        <v>6750</v>
      </c>
      <c r="B221" s="70" t="s">
        <v>318</v>
      </c>
      <c r="C221" s="26">
        <v>14</v>
      </c>
    </row>
    <row r="222" spans="1:3" x14ac:dyDescent="0.2">
      <c r="A222" s="26">
        <v>6770</v>
      </c>
      <c r="B222" s="70" t="s">
        <v>319</v>
      </c>
      <c r="C222" s="26">
        <v>14</v>
      </c>
    </row>
    <row r="223" spans="1:3" x14ac:dyDescent="0.2">
      <c r="A223" s="26">
        <v>6771</v>
      </c>
      <c r="B223" s="70" t="s">
        <v>320</v>
      </c>
      <c r="C223" s="26">
        <v>11</v>
      </c>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heetViews>
  <sheetFormatPr defaultRowHeight="12.75" x14ac:dyDescent="0.2"/>
  <cols>
    <col min="2" max="2" width="11.28515625" customWidth="1"/>
    <col min="7" max="7" width="8.42578125" customWidth="1"/>
  </cols>
  <sheetData>
    <row r="2" spans="1:51" ht="18.75" x14ac:dyDescent="0.2">
      <c r="A2" s="31" t="s">
        <v>374</v>
      </c>
      <c r="B2" s="11"/>
      <c r="C2" s="11"/>
      <c r="D2" s="11"/>
      <c r="E2" s="11"/>
      <c r="F2" s="12"/>
      <c r="G2" s="32"/>
      <c r="H2" s="11"/>
      <c r="I2" s="11"/>
      <c r="J2" s="12"/>
      <c r="K2" s="11"/>
      <c r="L2" s="11"/>
      <c r="M2" s="12"/>
      <c r="N2" s="12"/>
      <c r="O2" s="12"/>
      <c r="P2" s="12"/>
      <c r="Q2" s="11"/>
      <c r="R2" s="12"/>
      <c r="S2" s="11"/>
      <c r="T2" s="12"/>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51" ht="15.75" x14ac:dyDescent="0.25">
      <c r="A3" s="13"/>
      <c r="B3" s="14"/>
      <c r="C3" s="15"/>
      <c r="D3" s="15"/>
      <c r="E3" s="15"/>
      <c r="F3" s="16"/>
      <c r="G3" s="15"/>
      <c r="H3" s="15"/>
      <c r="I3" s="15"/>
      <c r="J3" s="16"/>
      <c r="K3" s="15"/>
      <c r="L3" s="15"/>
      <c r="M3" s="17"/>
      <c r="N3" s="18"/>
      <c r="O3" s="16"/>
      <c r="P3" s="16"/>
      <c r="Q3" s="15"/>
      <c r="R3" s="16"/>
      <c r="S3" s="15"/>
      <c r="T3" s="16"/>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51" ht="31.5" x14ac:dyDescent="0.25">
      <c r="A4" s="19" t="s">
        <v>71</v>
      </c>
      <c r="B4" s="20">
        <v>0</v>
      </c>
      <c r="C4" s="20">
        <v>1</v>
      </c>
      <c r="D4" s="20">
        <v>2</v>
      </c>
      <c r="E4" s="20">
        <v>3</v>
      </c>
      <c r="F4" s="20">
        <v>4</v>
      </c>
      <c r="G4" s="20">
        <v>5</v>
      </c>
      <c r="H4" s="20">
        <v>6</v>
      </c>
      <c r="I4" s="20">
        <v>7</v>
      </c>
      <c r="J4" s="20">
        <v>8</v>
      </c>
      <c r="K4" s="20">
        <v>9</v>
      </c>
      <c r="L4" s="20">
        <v>10</v>
      </c>
      <c r="M4" s="20">
        <v>11</v>
      </c>
      <c r="N4" s="20">
        <v>12</v>
      </c>
      <c r="O4" s="20">
        <v>13</v>
      </c>
      <c r="P4" s="20">
        <v>14</v>
      </c>
      <c r="Q4" s="20">
        <v>15</v>
      </c>
      <c r="R4" s="20">
        <v>16</v>
      </c>
      <c r="S4" s="20">
        <v>17</v>
      </c>
      <c r="T4" s="20">
        <v>18</v>
      </c>
      <c r="U4" s="20">
        <v>19</v>
      </c>
      <c r="V4" s="20">
        <v>20</v>
      </c>
      <c r="W4" s="20">
        <v>21</v>
      </c>
      <c r="X4" s="20">
        <v>22</v>
      </c>
      <c r="Y4" s="20">
        <v>23</v>
      </c>
      <c r="Z4" s="20">
        <v>24</v>
      </c>
      <c r="AA4" s="20">
        <v>25</v>
      </c>
      <c r="AB4" s="20">
        <v>26</v>
      </c>
      <c r="AC4" s="20">
        <v>27</v>
      </c>
      <c r="AD4" s="20">
        <v>28</v>
      </c>
      <c r="AE4" s="20">
        <v>29</v>
      </c>
      <c r="AF4" s="20">
        <v>30</v>
      </c>
      <c r="AG4" s="20">
        <v>31</v>
      </c>
      <c r="AH4" s="20">
        <v>32</v>
      </c>
      <c r="AI4" s="20">
        <v>33</v>
      </c>
      <c r="AJ4" s="20">
        <v>34</v>
      </c>
      <c r="AK4" s="20">
        <v>35</v>
      </c>
      <c r="AL4" s="20">
        <v>36</v>
      </c>
      <c r="AM4" s="20">
        <v>37</v>
      </c>
      <c r="AN4" s="20">
        <v>38</v>
      </c>
      <c r="AO4" s="20">
        <v>39</v>
      </c>
      <c r="AP4" s="20">
        <v>40</v>
      </c>
      <c r="AQ4" s="20">
        <v>41</v>
      </c>
      <c r="AR4" s="20">
        <v>42</v>
      </c>
      <c r="AS4" s="20">
        <v>43</v>
      </c>
      <c r="AT4" s="20">
        <v>44</v>
      </c>
      <c r="AU4" s="20">
        <v>45</v>
      </c>
      <c r="AV4" s="20">
        <v>46</v>
      </c>
      <c r="AW4" s="20">
        <v>47</v>
      </c>
      <c r="AX4" s="2"/>
      <c r="AY4" s="2"/>
    </row>
    <row r="5" spans="1:51" ht="15.75" x14ac:dyDescent="0.25">
      <c r="A5" s="19">
        <v>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
        <v>0</v>
      </c>
      <c r="AY5" s="2"/>
    </row>
    <row r="6" spans="1:51" ht="15.75" x14ac:dyDescent="0.2">
      <c r="A6" s="21">
        <v>4</v>
      </c>
      <c r="B6" s="22">
        <v>2101.9699999999998</v>
      </c>
      <c r="C6" s="22">
        <v>2140.54</v>
      </c>
      <c r="D6" s="22">
        <v>2176.87</v>
      </c>
      <c r="E6" s="22">
        <v>2211.04</v>
      </c>
      <c r="F6" s="22">
        <v>2243.14</v>
      </c>
      <c r="G6" s="22">
        <v>2273.2800000000002</v>
      </c>
      <c r="H6" s="22">
        <v>2301.52</v>
      </c>
      <c r="I6" s="22">
        <v>2327.96</v>
      </c>
      <c r="J6" s="22">
        <v>2352.6999999999998</v>
      </c>
      <c r="K6" s="22">
        <v>2375.84</v>
      </c>
      <c r="L6" s="22">
        <v>2397.44</v>
      </c>
      <c r="M6" s="22">
        <v>2417.61</v>
      </c>
      <c r="N6" s="22">
        <v>2436.42</v>
      </c>
      <c r="O6" s="22">
        <v>2453.9499999999998</v>
      </c>
      <c r="P6" s="22">
        <v>2470.29</v>
      </c>
      <c r="Q6" s="22">
        <v>2485.5100000000002</v>
      </c>
      <c r="R6" s="22">
        <v>2495.56</v>
      </c>
      <c r="S6" s="22">
        <v>2504.9</v>
      </c>
      <c r="T6" s="22">
        <v>2513.5700000000002</v>
      </c>
      <c r="U6" s="22">
        <v>2521.62</v>
      </c>
      <c r="V6" s="22">
        <v>2529.1</v>
      </c>
      <c r="W6" s="22">
        <v>2536.02</v>
      </c>
      <c r="X6" s="22">
        <v>2542.44</v>
      </c>
      <c r="Y6" s="22">
        <v>2548.41</v>
      </c>
      <c r="Z6" s="22">
        <v>2553.94</v>
      </c>
      <c r="AA6" s="22">
        <v>2559.06</v>
      </c>
      <c r="AB6" s="22">
        <v>2563.81</v>
      </c>
      <c r="AC6" s="22">
        <v>2568.1999999999998</v>
      </c>
      <c r="AD6" s="22">
        <v>2572.29</v>
      </c>
      <c r="AE6" s="22">
        <v>2576.06</v>
      </c>
      <c r="AF6" s="22">
        <v>2579.56</v>
      </c>
      <c r="AG6" s="22">
        <v>2582.8000000000002</v>
      </c>
      <c r="AH6" s="22">
        <v>2585.8000000000002</v>
      </c>
      <c r="AI6" s="22">
        <v>2588.58</v>
      </c>
      <c r="AJ6" s="22">
        <v>2591.16</v>
      </c>
      <c r="AK6" s="22">
        <v>2593.54</v>
      </c>
      <c r="AL6" s="22">
        <v>2593.54</v>
      </c>
      <c r="AM6" s="22">
        <v>2593.54</v>
      </c>
      <c r="AN6" s="22">
        <v>2593.54</v>
      </c>
      <c r="AO6" s="22">
        <v>2593.54</v>
      </c>
      <c r="AP6" s="22">
        <v>2593.54</v>
      </c>
      <c r="AQ6" s="22">
        <v>2593.54</v>
      </c>
      <c r="AR6" s="22">
        <v>2593.54</v>
      </c>
      <c r="AS6" s="22">
        <v>2593.54</v>
      </c>
      <c r="AT6" s="22">
        <v>2593.54</v>
      </c>
      <c r="AU6" s="22">
        <v>2593.54</v>
      </c>
      <c r="AV6" s="22">
        <v>2593.54</v>
      </c>
      <c r="AW6" s="22">
        <v>2593.54</v>
      </c>
      <c r="AX6" s="23">
        <v>1</v>
      </c>
      <c r="AY6" s="23"/>
    </row>
    <row r="7" spans="1:51" ht="15.75" x14ac:dyDescent="0.2">
      <c r="A7" s="21">
        <v>5</v>
      </c>
      <c r="B7" s="22">
        <v>2113.2399999999998</v>
      </c>
      <c r="C7" s="22">
        <v>2159.85</v>
      </c>
      <c r="D7" s="22">
        <v>2196.19</v>
      </c>
      <c r="E7" s="22">
        <v>2230.36</v>
      </c>
      <c r="F7" s="22">
        <v>2262.46</v>
      </c>
      <c r="G7" s="22">
        <v>2292.59</v>
      </c>
      <c r="H7" s="22">
        <v>2328.88</v>
      </c>
      <c r="I7" s="22">
        <v>2355.33</v>
      </c>
      <c r="J7" s="22">
        <v>2380.08</v>
      </c>
      <c r="K7" s="22">
        <v>2403.21</v>
      </c>
      <c r="L7" s="22">
        <v>2424.81</v>
      </c>
      <c r="M7" s="22">
        <v>2453.02</v>
      </c>
      <c r="N7" s="22">
        <v>2471.84</v>
      </c>
      <c r="O7" s="22">
        <v>2489.37</v>
      </c>
      <c r="P7" s="22">
        <v>2505.71</v>
      </c>
      <c r="Q7" s="22">
        <v>2520.9299999999998</v>
      </c>
      <c r="R7" s="22">
        <v>2539.0300000000002</v>
      </c>
      <c r="S7" s="22">
        <v>2548.37</v>
      </c>
      <c r="T7" s="22">
        <v>2557.04</v>
      </c>
      <c r="U7" s="22">
        <v>2565.09</v>
      </c>
      <c r="V7" s="22">
        <v>2572.56</v>
      </c>
      <c r="W7" s="22">
        <v>2587.5500000000002</v>
      </c>
      <c r="X7" s="22">
        <v>2593.9699999999998</v>
      </c>
      <c r="Y7" s="22">
        <v>2599.9299999999998</v>
      </c>
      <c r="Z7" s="22">
        <v>2605.46</v>
      </c>
      <c r="AA7" s="22">
        <v>2610.58</v>
      </c>
      <c r="AB7" s="22">
        <v>2623.39</v>
      </c>
      <c r="AC7" s="22">
        <v>2627.78</v>
      </c>
      <c r="AD7" s="22">
        <v>2631.85</v>
      </c>
      <c r="AE7" s="22">
        <v>2635.63</v>
      </c>
      <c r="AF7" s="22">
        <v>2639.13</v>
      </c>
      <c r="AG7" s="22">
        <v>2650.37</v>
      </c>
      <c r="AH7" s="22">
        <v>2653.37</v>
      </c>
      <c r="AI7" s="22">
        <v>2656.16</v>
      </c>
      <c r="AJ7" s="22">
        <v>2658.73</v>
      </c>
      <c r="AK7" s="22">
        <v>2661.11</v>
      </c>
      <c r="AL7" s="22">
        <v>2661.11</v>
      </c>
      <c r="AM7" s="22">
        <v>2661.11</v>
      </c>
      <c r="AN7" s="22">
        <v>2661.11</v>
      </c>
      <c r="AO7" s="22">
        <v>2661.11</v>
      </c>
      <c r="AP7" s="22">
        <v>2661.11</v>
      </c>
      <c r="AQ7" s="22">
        <v>2661.11</v>
      </c>
      <c r="AR7" s="22">
        <v>2661.11</v>
      </c>
      <c r="AS7" s="22">
        <v>2661.11</v>
      </c>
      <c r="AT7" s="22">
        <v>2661.11</v>
      </c>
      <c r="AU7" s="22">
        <v>2661.11</v>
      </c>
      <c r="AV7" s="22">
        <v>2661.11</v>
      </c>
      <c r="AW7" s="22">
        <v>2661.11</v>
      </c>
      <c r="AX7" s="23">
        <v>2</v>
      </c>
      <c r="AY7" s="23"/>
    </row>
    <row r="8" spans="1:51" ht="15.75" x14ac:dyDescent="0.2">
      <c r="A8" s="21">
        <v>6</v>
      </c>
      <c r="B8" s="22">
        <v>2144.9</v>
      </c>
      <c r="C8" s="22">
        <v>2194.35</v>
      </c>
      <c r="D8" s="22">
        <v>2233.38</v>
      </c>
      <c r="E8" s="22">
        <v>2270.13</v>
      </c>
      <c r="F8" s="22">
        <v>2304.69</v>
      </c>
      <c r="G8" s="22">
        <v>2337.14</v>
      </c>
      <c r="H8" s="22">
        <v>2375.63</v>
      </c>
      <c r="I8" s="22">
        <v>2404.16</v>
      </c>
      <c r="J8" s="22">
        <v>2430.85</v>
      </c>
      <c r="K8" s="22">
        <v>2455.84</v>
      </c>
      <c r="L8" s="22">
        <v>2479.1799999999998</v>
      </c>
      <c r="M8" s="22">
        <v>2509.0300000000002</v>
      </c>
      <c r="N8" s="22">
        <v>2529.37</v>
      </c>
      <c r="O8" s="22">
        <v>2548.35</v>
      </c>
      <c r="P8" s="22">
        <v>2566.0300000000002</v>
      </c>
      <c r="Q8" s="22">
        <v>2582.5</v>
      </c>
      <c r="R8" s="22">
        <v>2601.67</v>
      </c>
      <c r="S8" s="22">
        <v>2612</v>
      </c>
      <c r="T8" s="22">
        <v>2621.61</v>
      </c>
      <c r="U8" s="22">
        <v>2630.52</v>
      </c>
      <c r="V8" s="22">
        <v>2638.79</v>
      </c>
      <c r="W8" s="22">
        <v>2654.51</v>
      </c>
      <c r="X8" s="22">
        <v>2661.63</v>
      </c>
      <c r="Y8" s="22">
        <v>2668.23</v>
      </c>
      <c r="Z8" s="22">
        <v>2674.35</v>
      </c>
      <c r="AA8" s="22">
        <v>2680.04</v>
      </c>
      <c r="AB8" s="22">
        <v>2693.35</v>
      </c>
      <c r="AC8" s="22">
        <v>2698.22</v>
      </c>
      <c r="AD8" s="22">
        <v>2702.75</v>
      </c>
      <c r="AE8" s="22">
        <v>2706.93</v>
      </c>
      <c r="AF8" s="22">
        <v>2710.82</v>
      </c>
      <c r="AG8" s="22">
        <v>2722.41</v>
      </c>
      <c r="AH8" s="22">
        <v>2725.74</v>
      </c>
      <c r="AI8" s="22">
        <v>2728.82</v>
      </c>
      <c r="AJ8" s="22">
        <v>2731.68</v>
      </c>
      <c r="AK8" s="22">
        <v>2734.33</v>
      </c>
      <c r="AL8" s="22">
        <v>2734.33</v>
      </c>
      <c r="AM8" s="22">
        <v>2734.33</v>
      </c>
      <c r="AN8" s="22">
        <v>2734.33</v>
      </c>
      <c r="AO8" s="22">
        <v>2734.33</v>
      </c>
      <c r="AP8" s="22">
        <v>2734.33</v>
      </c>
      <c r="AQ8" s="22">
        <v>2734.33</v>
      </c>
      <c r="AR8" s="22">
        <v>2734.33</v>
      </c>
      <c r="AS8" s="22">
        <v>2734.33</v>
      </c>
      <c r="AT8" s="22">
        <v>2734.33</v>
      </c>
      <c r="AU8" s="22">
        <v>2734.33</v>
      </c>
      <c r="AV8" s="22">
        <v>2734.33</v>
      </c>
      <c r="AW8" s="22">
        <v>2734.33</v>
      </c>
      <c r="AX8" s="23">
        <v>3</v>
      </c>
      <c r="AY8" s="23"/>
    </row>
    <row r="9" spans="1:51" ht="15.75" x14ac:dyDescent="0.2">
      <c r="A9" s="21">
        <v>7</v>
      </c>
      <c r="B9" s="22">
        <v>2188.4299999999998</v>
      </c>
      <c r="C9" s="22">
        <v>2240.9</v>
      </c>
      <c r="D9" s="22">
        <v>2282.83</v>
      </c>
      <c r="E9" s="22">
        <v>2322.34</v>
      </c>
      <c r="F9" s="22">
        <v>2359.52</v>
      </c>
      <c r="G9" s="22">
        <v>2394.4699999999998</v>
      </c>
      <c r="H9" s="22">
        <v>2435.3200000000002</v>
      </c>
      <c r="I9" s="22">
        <v>2466.08</v>
      </c>
      <c r="J9" s="22">
        <v>2494.9</v>
      </c>
      <c r="K9" s="22">
        <v>2521.87</v>
      </c>
      <c r="L9" s="22">
        <v>2547.09</v>
      </c>
      <c r="M9" s="22">
        <v>2578.6999999999998</v>
      </c>
      <c r="N9" s="22">
        <v>2600.71</v>
      </c>
      <c r="O9" s="22">
        <v>2621.2199999999998</v>
      </c>
      <c r="P9" s="22">
        <v>2640.36</v>
      </c>
      <c r="Q9" s="22">
        <v>2658.19</v>
      </c>
      <c r="R9" s="22">
        <v>2678.51</v>
      </c>
      <c r="S9" s="22">
        <v>2689.92</v>
      </c>
      <c r="T9" s="22">
        <v>2700.51</v>
      </c>
      <c r="U9" s="22">
        <v>2710.34</v>
      </c>
      <c r="V9" s="22">
        <v>2719.48</v>
      </c>
      <c r="W9" s="22">
        <v>2736</v>
      </c>
      <c r="X9" s="22">
        <v>2743.88</v>
      </c>
      <c r="Y9" s="22">
        <v>2751.17</v>
      </c>
      <c r="Z9" s="22">
        <v>2757.94</v>
      </c>
      <c r="AA9" s="22">
        <v>2764.21</v>
      </c>
      <c r="AB9" s="22">
        <v>2778.08</v>
      </c>
      <c r="AC9" s="22">
        <v>2783.48</v>
      </c>
      <c r="AD9" s="22">
        <v>2788.48</v>
      </c>
      <c r="AE9" s="22">
        <v>2793.11</v>
      </c>
      <c r="AF9" s="22">
        <v>2797.4</v>
      </c>
      <c r="AG9" s="22">
        <v>2809.37</v>
      </c>
      <c r="AH9" s="22">
        <v>2813.06</v>
      </c>
      <c r="AI9" s="22">
        <v>2816.47</v>
      </c>
      <c r="AJ9" s="22">
        <v>2819.63</v>
      </c>
      <c r="AK9" s="22">
        <v>2822.55</v>
      </c>
      <c r="AL9" s="22">
        <v>2822.55</v>
      </c>
      <c r="AM9" s="22">
        <v>2822.55</v>
      </c>
      <c r="AN9" s="22">
        <v>2822.55</v>
      </c>
      <c r="AO9" s="22">
        <v>2822.55</v>
      </c>
      <c r="AP9" s="22">
        <v>2822.55</v>
      </c>
      <c r="AQ9" s="22">
        <v>2822.55</v>
      </c>
      <c r="AR9" s="22">
        <v>2822.55</v>
      </c>
      <c r="AS9" s="22">
        <v>2822.55</v>
      </c>
      <c r="AT9" s="22">
        <v>2822.55</v>
      </c>
      <c r="AU9" s="22">
        <v>2822.55</v>
      </c>
      <c r="AV9" s="22">
        <v>2822.55</v>
      </c>
      <c r="AW9" s="22">
        <v>2822.55</v>
      </c>
      <c r="AX9" s="23">
        <v>4</v>
      </c>
      <c r="AY9" s="23"/>
    </row>
    <row r="10" spans="1:51" ht="15.75" x14ac:dyDescent="0.2">
      <c r="A10" s="21">
        <v>8</v>
      </c>
      <c r="B10" s="22">
        <v>2238.17</v>
      </c>
      <c r="C10" s="22">
        <v>2293.2199999999998</v>
      </c>
      <c r="D10" s="22">
        <v>2337.6</v>
      </c>
      <c r="E10" s="22">
        <v>2379.46</v>
      </c>
      <c r="F10" s="22">
        <v>2418.87</v>
      </c>
      <c r="G10" s="22">
        <v>2455.94</v>
      </c>
      <c r="H10" s="22">
        <v>2498.8000000000002</v>
      </c>
      <c r="I10" s="22">
        <v>2531.46</v>
      </c>
      <c r="J10" s="22">
        <v>2562.06</v>
      </c>
      <c r="K10" s="22">
        <v>2590.73</v>
      </c>
      <c r="L10" s="22">
        <v>2617.52</v>
      </c>
      <c r="M10" s="22">
        <v>2650.63</v>
      </c>
      <c r="N10" s="22">
        <v>2674.03</v>
      </c>
      <c r="O10" s="22">
        <v>2695.86</v>
      </c>
      <c r="P10" s="22">
        <v>2716.23</v>
      </c>
      <c r="Q10" s="22">
        <v>2735.21</v>
      </c>
      <c r="R10" s="22">
        <v>2760.93</v>
      </c>
      <c r="S10" s="22">
        <v>2777.4</v>
      </c>
      <c r="T10" s="22">
        <v>2792.71</v>
      </c>
      <c r="U10" s="22">
        <v>2806.96</v>
      </c>
      <c r="V10" s="22">
        <v>2820.21</v>
      </c>
      <c r="W10" s="22">
        <v>2840.57</v>
      </c>
      <c r="X10" s="22">
        <v>2852.01</v>
      </c>
      <c r="Y10" s="22">
        <v>2862.64</v>
      </c>
      <c r="Z10" s="22">
        <v>2872.5</v>
      </c>
      <c r="AA10" s="22">
        <v>2881.66</v>
      </c>
      <c r="AB10" s="22">
        <v>2898.21</v>
      </c>
      <c r="AC10" s="22">
        <v>2906.09</v>
      </c>
      <c r="AD10" s="22">
        <v>2913.41</v>
      </c>
      <c r="AE10" s="22">
        <v>2920.19</v>
      </c>
      <c r="AF10" s="22">
        <v>2926.47</v>
      </c>
      <c r="AG10" s="22">
        <v>2940.31</v>
      </c>
      <c r="AH10" s="22">
        <v>2945.71</v>
      </c>
      <c r="AI10" s="22">
        <v>2950.71</v>
      </c>
      <c r="AJ10" s="22">
        <v>2955.36</v>
      </c>
      <c r="AK10" s="22">
        <v>2959.65</v>
      </c>
      <c r="AL10" s="22">
        <v>2959.65</v>
      </c>
      <c r="AM10" s="22">
        <v>2959.65</v>
      </c>
      <c r="AN10" s="22">
        <v>2959.65</v>
      </c>
      <c r="AO10" s="22">
        <v>2959.65</v>
      </c>
      <c r="AP10" s="22">
        <v>2959.65</v>
      </c>
      <c r="AQ10" s="22">
        <v>2959.65</v>
      </c>
      <c r="AR10" s="22">
        <v>2959.65</v>
      </c>
      <c r="AS10" s="22">
        <v>2959.65</v>
      </c>
      <c r="AT10" s="22">
        <v>2959.65</v>
      </c>
      <c r="AU10" s="22">
        <v>2959.65</v>
      </c>
      <c r="AV10" s="22">
        <v>2959.65</v>
      </c>
      <c r="AW10" s="22">
        <v>2959.65</v>
      </c>
      <c r="AX10" s="23">
        <v>5</v>
      </c>
      <c r="AY10" s="23"/>
    </row>
    <row r="11" spans="1:51" ht="15.75" x14ac:dyDescent="0.2">
      <c r="A11" s="21">
        <v>9</v>
      </c>
      <c r="B11" s="22">
        <v>2300.33</v>
      </c>
      <c r="C11" s="22">
        <v>2356.69</v>
      </c>
      <c r="D11" s="22">
        <v>2402.31</v>
      </c>
      <c r="E11" s="22">
        <v>2445.33</v>
      </c>
      <c r="F11" s="22">
        <v>2485.84</v>
      </c>
      <c r="G11" s="22">
        <v>2523.94</v>
      </c>
      <c r="H11" s="22">
        <v>2567.7600000000002</v>
      </c>
      <c r="I11" s="22">
        <v>2601.33</v>
      </c>
      <c r="J11" s="22">
        <v>2632.79</v>
      </c>
      <c r="K11" s="22">
        <v>2662.24</v>
      </c>
      <c r="L11" s="22">
        <v>2689.79</v>
      </c>
      <c r="M11" s="22">
        <v>2723.58</v>
      </c>
      <c r="N11" s="22">
        <v>2747.63</v>
      </c>
      <c r="O11" s="22">
        <v>2770.08</v>
      </c>
      <c r="P11" s="22">
        <v>2791</v>
      </c>
      <c r="Q11" s="22">
        <v>2810.51</v>
      </c>
      <c r="R11" s="22">
        <v>2833.28</v>
      </c>
      <c r="S11" s="22">
        <v>2846.95</v>
      </c>
      <c r="T11" s="22">
        <v>2859.66</v>
      </c>
      <c r="U11" s="22">
        <v>2871.48</v>
      </c>
      <c r="V11" s="22">
        <v>2882.45</v>
      </c>
      <c r="W11" s="22">
        <v>2900.69</v>
      </c>
      <c r="X11" s="22">
        <v>2910.15</v>
      </c>
      <c r="Y11" s="22">
        <v>2918.93</v>
      </c>
      <c r="Z11" s="22">
        <v>2927.08</v>
      </c>
      <c r="AA11" s="22">
        <v>2934.63</v>
      </c>
      <c r="AB11" s="22">
        <v>2949.69</v>
      </c>
      <c r="AC11" s="22">
        <v>2956.19</v>
      </c>
      <c r="AD11" s="22">
        <v>2962.21</v>
      </c>
      <c r="AE11" s="22">
        <v>2967.8</v>
      </c>
      <c r="AF11" s="22">
        <v>2972.98</v>
      </c>
      <c r="AG11" s="22">
        <v>2985.76</v>
      </c>
      <c r="AH11" s="22">
        <v>2990.2</v>
      </c>
      <c r="AI11" s="22">
        <v>2994.32</v>
      </c>
      <c r="AJ11" s="22">
        <v>2998.14</v>
      </c>
      <c r="AK11" s="22">
        <v>3001.66</v>
      </c>
      <c r="AL11" s="22">
        <v>3001.66</v>
      </c>
      <c r="AM11" s="22">
        <v>3001.66</v>
      </c>
      <c r="AN11" s="22">
        <v>3001.66</v>
      </c>
      <c r="AO11" s="22">
        <v>3001.66</v>
      </c>
      <c r="AP11" s="22">
        <v>3001.66</v>
      </c>
      <c r="AQ11" s="22">
        <v>3001.66</v>
      </c>
      <c r="AR11" s="22">
        <v>3001.66</v>
      </c>
      <c r="AS11" s="22">
        <v>3001.66</v>
      </c>
      <c r="AT11" s="22">
        <v>3001.66</v>
      </c>
      <c r="AU11" s="22">
        <v>3001.66</v>
      </c>
      <c r="AV11" s="22">
        <v>3001.66</v>
      </c>
      <c r="AW11" s="22">
        <v>3001.66</v>
      </c>
      <c r="AX11" s="23">
        <v>6</v>
      </c>
      <c r="AY11" s="23"/>
    </row>
    <row r="12" spans="1:51" ht="15.75" x14ac:dyDescent="0.2">
      <c r="A12" s="21">
        <v>10</v>
      </c>
      <c r="B12" s="22">
        <v>2374.94</v>
      </c>
      <c r="C12" s="22">
        <v>2432.86</v>
      </c>
      <c r="D12" s="22">
        <v>2479.96</v>
      </c>
      <c r="E12" s="22">
        <v>2524.38</v>
      </c>
      <c r="F12" s="22">
        <v>2566.1999999999998</v>
      </c>
      <c r="G12" s="22">
        <v>2605.5300000000002</v>
      </c>
      <c r="H12" s="22">
        <v>2650.52</v>
      </c>
      <c r="I12" s="22">
        <v>2685.17</v>
      </c>
      <c r="J12" s="22">
        <v>2717.65</v>
      </c>
      <c r="K12" s="22">
        <v>2748.06</v>
      </c>
      <c r="L12" s="22">
        <v>2776.5</v>
      </c>
      <c r="M12" s="22">
        <v>2811.14</v>
      </c>
      <c r="N12" s="22">
        <v>2835.96</v>
      </c>
      <c r="O12" s="22">
        <v>2859.13</v>
      </c>
      <c r="P12" s="22">
        <v>2880.74</v>
      </c>
      <c r="Q12" s="22">
        <v>2900.88</v>
      </c>
      <c r="R12" s="22">
        <v>2924.12</v>
      </c>
      <c r="S12" s="22">
        <v>2938.24</v>
      </c>
      <c r="T12" s="22">
        <v>2951.37</v>
      </c>
      <c r="U12" s="22">
        <v>2963.57</v>
      </c>
      <c r="V12" s="22">
        <v>2974.9</v>
      </c>
      <c r="W12" s="22">
        <v>2993.47</v>
      </c>
      <c r="X12" s="22">
        <v>3003.23</v>
      </c>
      <c r="Y12" s="22">
        <v>3012.29</v>
      </c>
      <c r="Z12" s="22">
        <v>3020.71</v>
      </c>
      <c r="AA12" s="22">
        <v>3028.5</v>
      </c>
      <c r="AB12" s="22">
        <v>3043.79</v>
      </c>
      <c r="AC12" s="22">
        <v>3050.5</v>
      </c>
      <c r="AD12" s="22">
        <v>3056.72</v>
      </c>
      <c r="AE12" s="22">
        <v>3062.49</v>
      </c>
      <c r="AF12" s="22">
        <v>3067.83</v>
      </c>
      <c r="AG12" s="22">
        <v>3080.77</v>
      </c>
      <c r="AH12" s="22">
        <v>3085.36</v>
      </c>
      <c r="AI12" s="22">
        <v>3089.61</v>
      </c>
      <c r="AJ12" s="22">
        <v>3093.54</v>
      </c>
      <c r="AK12" s="22">
        <v>3097.19</v>
      </c>
      <c r="AL12" s="22">
        <v>3097.19</v>
      </c>
      <c r="AM12" s="22">
        <v>3097.19</v>
      </c>
      <c r="AN12" s="22">
        <v>3097.19</v>
      </c>
      <c r="AO12" s="22">
        <v>3097.19</v>
      </c>
      <c r="AP12" s="22">
        <v>3097.19</v>
      </c>
      <c r="AQ12" s="22">
        <v>3097.19</v>
      </c>
      <c r="AR12" s="22">
        <v>3097.19</v>
      </c>
      <c r="AS12" s="22">
        <v>3097.19</v>
      </c>
      <c r="AT12" s="22">
        <v>3097.19</v>
      </c>
      <c r="AU12" s="22">
        <v>3097.19</v>
      </c>
      <c r="AV12" s="22">
        <v>3097.19</v>
      </c>
      <c r="AW12" s="22">
        <v>3097.19</v>
      </c>
      <c r="AX12" s="23">
        <v>7</v>
      </c>
      <c r="AY12" s="23"/>
    </row>
    <row r="13" spans="1:51" ht="15.75" x14ac:dyDescent="0.2">
      <c r="A13" s="21">
        <v>11</v>
      </c>
      <c r="B13" s="22">
        <v>2468.19</v>
      </c>
      <c r="C13" s="22">
        <v>2520.02</v>
      </c>
      <c r="D13" s="22">
        <v>2568.98</v>
      </c>
      <c r="E13" s="22">
        <v>2615.14</v>
      </c>
      <c r="F13" s="22">
        <v>2658.61</v>
      </c>
      <c r="G13" s="22">
        <v>2699.47</v>
      </c>
      <c r="H13" s="22">
        <v>2737.86</v>
      </c>
      <c r="I13" s="22">
        <v>2773.87</v>
      </c>
      <c r="J13" s="22">
        <v>2807.63</v>
      </c>
      <c r="K13" s="22">
        <v>2839.23</v>
      </c>
      <c r="L13" s="22">
        <v>2868.79</v>
      </c>
      <c r="M13" s="22">
        <v>2896.42</v>
      </c>
      <c r="N13" s="22">
        <v>2922.22</v>
      </c>
      <c r="O13" s="22">
        <v>2946.3</v>
      </c>
      <c r="P13" s="22">
        <v>2968.75</v>
      </c>
      <c r="Q13" s="22">
        <v>2989.68</v>
      </c>
      <c r="R13" s="22">
        <v>3005.47</v>
      </c>
      <c r="S13" s="22">
        <v>3020.14</v>
      </c>
      <c r="T13" s="22">
        <v>3033.79</v>
      </c>
      <c r="U13" s="22">
        <v>3046.47</v>
      </c>
      <c r="V13" s="22">
        <v>3058.24</v>
      </c>
      <c r="W13" s="22">
        <v>3069.17</v>
      </c>
      <c r="X13" s="22">
        <v>3079.32</v>
      </c>
      <c r="Y13" s="22">
        <v>3088.74</v>
      </c>
      <c r="Z13" s="22">
        <v>3097.48</v>
      </c>
      <c r="AA13" s="22">
        <v>3105.59</v>
      </c>
      <c r="AB13" s="22">
        <v>3113.11</v>
      </c>
      <c r="AC13" s="22">
        <v>3120.08</v>
      </c>
      <c r="AD13" s="22">
        <v>3126.54</v>
      </c>
      <c r="AE13" s="22">
        <v>3132.53</v>
      </c>
      <c r="AF13" s="22">
        <v>3138.08</v>
      </c>
      <c r="AG13" s="22">
        <v>3143.23</v>
      </c>
      <c r="AH13" s="22">
        <v>3147.99</v>
      </c>
      <c r="AI13" s="22">
        <v>3152.4</v>
      </c>
      <c r="AJ13" s="22">
        <v>3156.5</v>
      </c>
      <c r="AK13" s="22">
        <v>3160.29</v>
      </c>
      <c r="AL13" s="22">
        <v>3160.29</v>
      </c>
      <c r="AM13" s="22">
        <v>3160.29</v>
      </c>
      <c r="AN13" s="22">
        <v>3160.29</v>
      </c>
      <c r="AO13" s="22">
        <v>3160.29</v>
      </c>
      <c r="AP13" s="22">
        <v>3160.29</v>
      </c>
      <c r="AQ13" s="22">
        <v>3160.29</v>
      </c>
      <c r="AR13" s="22">
        <v>3160.29</v>
      </c>
      <c r="AS13" s="22">
        <v>3160.29</v>
      </c>
      <c r="AT13" s="22">
        <v>3160.29</v>
      </c>
      <c r="AU13" s="22">
        <v>3160.29</v>
      </c>
      <c r="AV13" s="22">
        <v>3160.29</v>
      </c>
      <c r="AW13" s="22">
        <v>3160.29</v>
      </c>
      <c r="AX13" s="23">
        <v>8</v>
      </c>
      <c r="AY13" s="23"/>
    </row>
    <row r="14" spans="1:51" ht="15.75" x14ac:dyDescent="0.2">
      <c r="A14" s="21">
        <v>12</v>
      </c>
      <c r="B14" s="22">
        <v>2580.11</v>
      </c>
      <c r="C14" s="22">
        <v>2644.61</v>
      </c>
      <c r="D14" s="22">
        <v>2705.76</v>
      </c>
      <c r="E14" s="22">
        <v>2763.64</v>
      </c>
      <c r="F14" s="22">
        <v>2818.31</v>
      </c>
      <c r="G14" s="22">
        <v>2869.9</v>
      </c>
      <c r="H14" s="22">
        <v>2918.49</v>
      </c>
      <c r="I14" s="22">
        <v>2964.19</v>
      </c>
      <c r="J14" s="22">
        <v>3007.13</v>
      </c>
      <c r="K14" s="22">
        <v>3047.43</v>
      </c>
      <c r="L14" s="22">
        <v>3085.2</v>
      </c>
      <c r="M14" s="22">
        <v>3120.56</v>
      </c>
      <c r="N14" s="22">
        <v>3153.65</v>
      </c>
      <c r="O14" s="22">
        <v>3184.59</v>
      </c>
      <c r="P14" s="22">
        <v>3213.48</v>
      </c>
      <c r="Q14" s="22">
        <v>3240.46</v>
      </c>
      <c r="R14" s="22">
        <v>3276.68</v>
      </c>
      <c r="S14" s="22">
        <v>3310.57</v>
      </c>
      <c r="T14" s="22">
        <v>3342.23</v>
      </c>
      <c r="U14" s="22">
        <v>3371.81</v>
      </c>
      <c r="V14" s="22">
        <v>3399.4</v>
      </c>
      <c r="W14" s="22">
        <v>3425.14</v>
      </c>
      <c r="X14" s="22">
        <v>3449.13</v>
      </c>
      <c r="Y14" s="22">
        <v>3471.47</v>
      </c>
      <c r="Z14" s="22">
        <v>3492.27</v>
      </c>
      <c r="AA14" s="22">
        <v>3511.62</v>
      </c>
      <c r="AB14" s="22">
        <v>3529.63</v>
      </c>
      <c r="AC14" s="22">
        <v>3546.37</v>
      </c>
      <c r="AD14" s="22">
        <v>3561.93</v>
      </c>
      <c r="AE14" s="22">
        <v>3576.38</v>
      </c>
      <c r="AF14" s="22">
        <v>3589.8</v>
      </c>
      <c r="AG14" s="22">
        <v>3602.27</v>
      </c>
      <c r="AH14" s="22">
        <v>3613.83</v>
      </c>
      <c r="AI14" s="22">
        <v>3624.57</v>
      </c>
      <c r="AJ14" s="22">
        <v>3634.53</v>
      </c>
      <c r="AK14" s="22">
        <v>3643.76</v>
      </c>
      <c r="AL14" s="22">
        <v>3643.76</v>
      </c>
      <c r="AM14" s="22">
        <v>3643.76</v>
      </c>
      <c r="AN14" s="22">
        <v>3643.76</v>
      </c>
      <c r="AO14" s="22">
        <v>3643.76</v>
      </c>
      <c r="AP14" s="22">
        <v>3643.76</v>
      </c>
      <c r="AQ14" s="22">
        <v>3643.76</v>
      </c>
      <c r="AR14" s="22">
        <v>3643.76</v>
      </c>
      <c r="AS14" s="22">
        <v>3643.76</v>
      </c>
      <c r="AT14" s="22">
        <v>3643.76</v>
      </c>
      <c r="AU14" s="22">
        <v>3643.76</v>
      </c>
      <c r="AV14" s="22">
        <v>3643.76</v>
      </c>
      <c r="AW14" s="22">
        <v>3643.76</v>
      </c>
      <c r="AX14" s="23">
        <v>9</v>
      </c>
      <c r="AY14" s="23"/>
    </row>
    <row r="15" spans="1:51" ht="15.75" x14ac:dyDescent="0.2">
      <c r="A15" s="21">
        <v>13</v>
      </c>
      <c r="B15" s="22">
        <v>2667.14</v>
      </c>
      <c r="C15" s="22">
        <v>2747.16</v>
      </c>
      <c r="D15" s="22">
        <v>2823.39</v>
      </c>
      <c r="E15" s="22">
        <v>2895.86</v>
      </c>
      <c r="F15" s="22">
        <v>2964.62</v>
      </c>
      <c r="G15" s="22">
        <v>3029.73</v>
      </c>
      <c r="H15" s="22">
        <v>3091.28</v>
      </c>
      <c r="I15" s="22">
        <v>3149.37</v>
      </c>
      <c r="J15" s="22">
        <v>3204.12</v>
      </c>
      <c r="K15" s="22">
        <v>3255.64</v>
      </c>
      <c r="L15" s="22">
        <v>3304.05</v>
      </c>
      <c r="M15" s="22">
        <v>3349.51</v>
      </c>
      <c r="N15" s="22">
        <v>3392.14</v>
      </c>
      <c r="O15" s="22">
        <v>3432.06</v>
      </c>
      <c r="P15" s="22">
        <v>3469.44</v>
      </c>
      <c r="Q15" s="22">
        <v>3504.38</v>
      </c>
      <c r="R15" s="22">
        <v>3545.73</v>
      </c>
      <c r="S15" s="22">
        <v>3584.44</v>
      </c>
      <c r="T15" s="22">
        <v>3620.63</v>
      </c>
      <c r="U15" s="22">
        <v>3654.45</v>
      </c>
      <c r="V15" s="22">
        <v>3686.02</v>
      </c>
      <c r="W15" s="22">
        <v>3715.47</v>
      </c>
      <c r="X15" s="22">
        <v>3742.94</v>
      </c>
      <c r="Y15" s="22">
        <v>3768.53</v>
      </c>
      <c r="Z15" s="22">
        <v>3792.36</v>
      </c>
      <c r="AA15" s="22">
        <v>3814.56</v>
      </c>
      <c r="AB15" s="22">
        <v>3835.19</v>
      </c>
      <c r="AC15" s="22">
        <v>3854.39</v>
      </c>
      <c r="AD15" s="22">
        <v>3872.24</v>
      </c>
      <c r="AE15" s="22">
        <v>3888.83</v>
      </c>
      <c r="AF15" s="22">
        <v>3904.23</v>
      </c>
      <c r="AG15" s="22">
        <v>3918.54</v>
      </c>
      <c r="AH15" s="22">
        <v>3931.82</v>
      </c>
      <c r="AI15" s="22">
        <v>3944.15</v>
      </c>
      <c r="AJ15" s="22">
        <v>3955.59</v>
      </c>
      <c r="AK15" s="22">
        <v>3966.2</v>
      </c>
      <c r="AL15" s="22">
        <v>3966.2</v>
      </c>
      <c r="AM15" s="22">
        <v>3966.2</v>
      </c>
      <c r="AN15" s="22">
        <v>3966.2</v>
      </c>
      <c r="AO15" s="22">
        <v>3966.2</v>
      </c>
      <c r="AP15" s="22">
        <v>3966.2</v>
      </c>
      <c r="AQ15" s="22">
        <v>3966.2</v>
      </c>
      <c r="AR15" s="22">
        <v>3966.2</v>
      </c>
      <c r="AS15" s="22">
        <v>3966.2</v>
      </c>
      <c r="AT15" s="22">
        <v>3966.2</v>
      </c>
      <c r="AU15" s="22">
        <v>3966.2</v>
      </c>
      <c r="AV15" s="22">
        <v>3966.2</v>
      </c>
      <c r="AW15" s="22">
        <v>3966.2</v>
      </c>
      <c r="AX15" s="23">
        <v>10</v>
      </c>
      <c r="AY15" s="23"/>
    </row>
    <row r="16" spans="1:51" ht="15.75" x14ac:dyDescent="0.2">
      <c r="A16" s="21" t="s">
        <v>72</v>
      </c>
      <c r="B16" s="22">
        <v>2667.14</v>
      </c>
      <c r="C16" s="22">
        <v>2757.82</v>
      </c>
      <c r="D16" s="22">
        <v>2844.56</v>
      </c>
      <c r="E16" s="22">
        <v>2927.31</v>
      </c>
      <c r="F16" s="22">
        <v>3006.08</v>
      </c>
      <c r="G16" s="22">
        <v>3080.9</v>
      </c>
      <c r="H16" s="22">
        <v>3151.84</v>
      </c>
      <c r="I16" s="22">
        <v>3218.97</v>
      </c>
      <c r="J16" s="22">
        <v>3282.38</v>
      </c>
      <c r="K16" s="22">
        <v>3342.2</v>
      </c>
      <c r="L16" s="22">
        <v>3398.53</v>
      </c>
      <c r="M16" s="22">
        <v>3451.52</v>
      </c>
      <c r="N16" s="22">
        <v>3501.3</v>
      </c>
      <c r="O16" s="22">
        <v>3548.01</v>
      </c>
      <c r="P16" s="22">
        <v>3591.79</v>
      </c>
      <c r="Q16" s="22">
        <v>3632.8</v>
      </c>
      <c r="R16" s="22">
        <v>3671.15</v>
      </c>
      <c r="S16" s="22">
        <v>3707</v>
      </c>
      <c r="T16" s="22">
        <v>3740.49</v>
      </c>
      <c r="U16" s="22">
        <v>3771.75</v>
      </c>
      <c r="V16" s="22">
        <v>3800.91</v>
      </c>
      <c r="W16" s="22">
        <v>3828.08</v>
      </c>
      <c r="X16" s="22">
        <v>3853.41</v>
      </c>
      <c r="Y16" s="22">
        <v>3876.98</v>
      </c>
      <c r="Z16" s="22">
        <v>3898.92</v>
      </c>
      <c r="AA16" s="22">
        <v>3919.32</v>
      </c>
      <c r="AB16" s="22">
        <v>3938.3</v>
      </c>
      <c r="AC16" s="22">
        <v>3955.95</v>
      </c>
      <c r="AD16" s="22">
        <v>3972.33</v>
      </c>
      <c r="AE16" s="22">
        <v>3987.56</v>
      </c>
      <c r="AF16" s="22">
        <v>4001.69</v>
      </c>
      <c r="AG16" s="22">
        <v>4014.81</v>
      </c>
      <c r="AH16" s="22">
        <v>4026.98</v>
      </c>
      <c r="AI16" s="22">
        <v>4038.29</v>
      </c>
      <c r="AJ16" s="22">
        <v>4048.77</v>
      </c>
      <c r="AK16" s="22">
        <v>4058.48</v>
      </c>
      <c r="AL16" s="22">
        <v>4058.48</v>
      </c>
      <c r="AM16" s="22">
        <v>4058.48</v>
      </c>
      <c r="AN16" s="22">
        <v>4058.48</v>
      </c>
      <c r="AO16" s="22">
        <v>4058.48</v>
      </c>
      <c r="AP16" s="22">
        <v>4058.48</v>
      </c>
      <c r="AQ16" s="22">
        <v>4058.48</v>
      </c>
      <c r="AR16" s="22">
        <v>4058.48</v>
      </c>
      <c r="AS16" s="22">
        <v>4058.48</v>
      </c>
      <c r="AT16" s="22">
        <v>4058.48</v>
      </c>
      <c r="AU16" s="22">
        <v>4058.48</v>
      </c>
      <c r="AV16" s="22">
        <v>4058.48</v>
      </c>
      <c r="AW16" s="22">
        <v>4058.48</v>
      </c>
      <c r="AX16" s="23">
        <v>11</v>
      </c>
      <c r="AY16" s="23"/>
    </row>
    <row r="17" spans="1:51" ht="15.75" x14ac:dyDescent="0.2">
      <c r="A17" s="21">
        <v>14</v>
      </c>
      <c r="B17" s="22">
        <v>2884.74</v>
      </c>
      <c r="C17" s="22">
        <v>2988.59</v>
      </c>
      <c r="D17" s="22">
        <v>3088.11</v>
      </c>
      <c r="E17" s="22">
        <v>3183.23</v>
      </c>
      <c r="F17" s="22">
        <v>3273.93</v>
      </c>
      <c r="G17" s="22">
        <v>3360.22</v>
      </c>
      <c r="H17" s="22">
        <v>3442.13</v>
      </c>
      <c r="I17" s="22">
        <v>3519.75</v>
      </c>
      <c r="J17" s="22">
        <v>3593.17</v>
      </c>
      <c r="K17" s="22">
        <v>3662.5</v>
      </c>
      <c r="L17" s="22">
        <v>3727.87</v>
      </c>
      <c r="M17" s="22">
        <v>3789.41</v>
      </c>
      <c r="N17" s="22">
        <v>3847.28</v>
      </c>
      <c r="O17" s="22">
        <v>3901.62</v>
      </c>
      <c r="P17" s="22">
        <v>3952.6</v>
      </c>
      <c r="Q17" s="22">
        <v>4000.38</v>
      </c>
      <c r="R17" s="22">
        <v>4050.07</v>
      </c>
      <c r="S17" s="22">
        <v>4096.6000000000004</v>
      </c>
      <c r="T17" s="22">
        <v>4140.1400000000003</v>
      </c>
      <c r="U17" s="22">
        <v>4180.84</v>
      </c>
      <c r="V17" s="22">
        <v>4218.87</v>
      </c>
      <c r="W17" s="22">
        <v>4254.3500000000004</v>
      </c>
      <c r="X17" s="22">
        <v>4287.46</v>
      </c>
      <c r="Y17" s="22">
        <v>4318.3100000000004</v>
      </c>
      <c r="Z17" s="22">
        <v>4347.0600000000004</v>
      </c>
      <c r="AA17" s="22">
        <v>4373.84</v>
      </c>
      <c r="AB17" s="22">
        <v>4398.76</v>
      </c>
      <c r="AC17" s="22">
        <v>4421.93</v>
      </c>
      <c r="AD17" s="22">
        <v>4443.4799999999996</v>
      </c>
      <c r="AE17" s="22">
        <v>4463.51</v>
      </c>
      <c r="AF17" s="22">
        <v>4482.13</v>
      </c>
      <c r="AG17" s="22">
        <v>4499.42</v>
      </c>
      <c r="AH17" s="22">
        <v>4515.47</v>
      </c>
      <c r="AI17" s="22">
        <v>4530.38</v>
      </c>
      <c r="AJ17" s="22">
        <v>4544.21</v>
      </c>
      <c r="AK17" s="22">
        <v>4557.04</v>
      </c>
      <c r="AL17" s="22">
        <v>4557.04</v>
      </c>
      <c r="AM17" s="22">
        <v>4557.04</v>
      </c>
      <c r="AN17" s="22">
        <v>4557.04</v>
      </c>
      <c r="AO17" s="22">
        <v>4557.04</v>
      </c>
      <c r="AP17" s="22">
        <v>4557.04</v>
      </c>
      <c r="AQ17" s="22">
        <v>4557.04</v>
      </c>
      <c r="AR17" s="22">
        <v>4557.04</v>
      </c>
      <c r="AS17" s="22">
        <v>4557.04</v>
      </c>
      <c r="AT17" s="22">
        <v>4557.04</v>
      </c>
      <c r="AU17" s="22">
        <v>4557.04</v>
      </c>
      <c r="AV17" s="22">
        <v>4557.04</v>
      </c>
      <c r="AW17" s="22">
        <v>4557.04</v>
      </c>
      <c r="AX17" s="23">
        <v>12</v>
      </c>
      <c r="AY17" s="23"/>
    </row>
    <row r="18" spans="1:51" ht="15.75" x14ac:dyDescent="0.2">
      <c r="A18" s="21">
        <v>15</v>
      </c>
      <c r="B18" s="22">
        <v>3089.9</v>
      </c>
      <c r="C18" s="22">
        <v>3201.14</v>
      </c>
      <c r="D18" s="22">
        <v>3307.74</v>
      </c>
      <c r="E18" s="22">
        <v>3409.63</v>
      </c>
      <c r="F18" s="22">
        <v>3506.78</v>
      </c>
      <c r="G18" s="22">
        <v>3599.2</v>
      </c>
      <c r="H18" s="22">
        <v>3686.94</v>
      </c>
      <c r="I18" s="22">
        <v>3770.08</v>
      </c>
      <c r="J18" s="22">
        <v>3848.73</v>
      </c>
      <c r="K18" s="22">
        <v>3922.98</v>
      </c>
      <c r="L18" s="22">
        <v>3993</v>
      </c>
      <c r="M18" s="22">
        <v>4058.91</v>
      </c>
      <c r="N18" s="22">
        <v>4120.8999999999996</v>
      </c>
      <c r="O18" s="22">
        <v>4179.1099999999997</v>
      </c>
      <c r="P18" s="22">
        <v>4233.72</v>
      </c>
      <c r="Q18" s="22">
        <v>4284.88</v>
      </c>
      <c r="R18" s="22">
        <v>4338.1099999999997</v>
      </c>
      <c r="S18" s="22">
        <v>4387.96</v>
      </c>
      <c r="T18" s="22">
        <v>4434.6000000000004</v>
      </c>
      <c r="U18" s="22">
        <v>4478.1899999999996</v>
      </c>
      <c r="V18" s="22">
        <v>4518.92</v>
      </c>
      <c r="W18" s="22">
        <v>4556.93</v>
      </c>
      <c r="X18" s="22">
        <v>4592.38</v>
      </c>
      <c r="Y18" s="22">
        <v>4625.4399999999996</v>
      </c>
      <c r="Z18" s="22">
        <v>4656.2299999999996</v>
      </c>
      <c r="AA18" s="22">
        <v>4684.91</v>
      </c>
      <c r="AB18" s="22">
        <v>4711.59</v>
      </c>
      <c r="AC18" s="22">
        <v>4736.42</v>
      </c>
      <c r="AD18" s="22">
        <v>4759.51</v>
      </c>
      <c r="AE18" s="22">
        <v>4780.96</v>
      </c>
      <c r="AF18" s="22">
        <v>4800.8999999999996</v>
      </c>
      <c r="AG18" s="22">
        <v>4819.42</v>
      </c>
      <c r="AH18" s="22">
        <v>4836.62</v>
      </c>
      <c r="AI18" s="22">
        <v>4852.59</v>
      </c>
      <c r="AJ18" s="22">
        <v>4867.3999999999996</v>
      </c>
      <c r="AK18" s="22">
        <v>4881.1499999999996</v>
      </c>
      <c r="AL18" s="22">
        <v>4881.1499999999996</v>
      </c>
      <c r="AM18" s="22">
        <v>4881.1499999999996</v>
      </c>
      <c r="AN18" s="22">
        <v>4881.1499999999996</v>
      </c>
      <c r="AO18" s="22">
        <v>4881.1499999999996</v>
      </c>
      <c r="AP18" s="22">
        <v>4881.1499999999996</v>
      </c>
      <c r="AQ18" s="22">
        <v>4881.1499999999996</v>
      </c>
      <c r="AR18" s="22">
        <v>4881.1499999999996</v>
      </c>
      <c r="AS18" s="22">
        <v>4881.1499999999996</v>
      </c>
      <c r="AT18" s="22">
        <v>4881.1499999999996</v>
      </c>
      <c r="AU18" s="22">
        <v>4881.1499999999996</v>
      </c>
      <c r="AV18" s="22">
        <v>4881.1499999999996</v>
      </c>
      <c r="AW18" s="22">
        <v>4881.1499999999996</v>
      </c>
      <c r="AX18" s="23">
        <v>13</v>
      </c>
      <c r="AY18" s="23"/>
    </row>
    <row r="19" spans="1:51" ht="15.75" x14ac:dyDescent="0.2">
      <c r="A19" s="21">
        <v>16</v>
      </c>
      <c r="B19" s="22">
        <v>3369.67</v>
      </c>
      <c r="C19" s="22">
        <v>3494.36</v>
      </c>
      <c r="D19" s="22">
        <v>3613.95</v>
      </c>
      <c r="E19" s="22">
        <v>3728.36</v>
      </c>
      <c r="F19" s="22">
        <v>3837.54</v>
      </c>
      <c r="G19" s="22">
        <v>3941.48</v>
      </c>
      <c r="H19" s="22">
        <v>4040.24</v>
      </c>
      <c r="I19" s="22">
        <v>4133.88</v>
      </c>
      <c r="J19" s="22">
        <v>4222.51</v>
      </c>
      <c r="K19" s="22">
        <v>4306.24</v>
      </c>
      <c r="L19" s="22">
        <v>4385.2299999999996</v>
      </c>
      <c r="M19" s="22">
        <v>4459.6400000000003</v>
      </c>
      <c r="N19" s="22">
        <v>4529.6400000000003</v>
      </c>
      <c r="O19" s="22">
        <v>4595.3999999999996</v>
      </c>
      <c r="P19" s="22">
        <v>4657.1000000000004</v>
      </c>
      <c r="Q19" s="22">
        <v>4714.96</v>
      </c>
      <c r="R19" s="22">
        <v>4776.46</v>
      </c>
      <c r="S19" s="22">
        <v>4834.08</v>
      </c>
      <c r="T19" s="22">
        <v>4888.03</v>
      </c>
      <c r="U19" s="22">
        <v>4938.4799999999996</v>
      </c>
      <c r="V19" s="22">
        <v>4985.6400000000003</v>
      </c>
      <c r="W19" s="22">
        <v>5029.67</v>
      </c>
      <c r="X19" s="22">
        <v>5070.7700000000004</v>
      </c>
      <c r="Y19" s="22">
        <v>5109.09</v>
      </c>
      <c r="Z19" s="22">
        <v>5144.8100000000004</v>
      </c>
      <c r="AA19" s="22">
        <v>5178.07</v>
      </c>
      <c r="AB19" s="22">
        <v>5209.04</v>
      </c>
      <c r="AC19" s="22">
        <v>5237.8599999999997</v>
      </c>
      <c r="AD19" s="22">
        <v>5264.67</v>
      </c>
      <c r="AE19" s="22">
        <v>5289.59</v>
      </c>
      <c r="AF19" s="22">
        <v>5312.75</v>
      </c>
      <c r="AG19" s="22">
        <v>5334.27</v>
      </c>
      <c r="AH19" s="22">
        <v>5354.26</v>
      </c>
      <c r="AI19" s="22">
        <v>5372.82</v>
      </c>
      <c r="AJ19" s="22">
        <v>5390.04</v>
      </c>
      <c r="AK19" s="22">
        <v>5406.03</v>
      </c>
      <c r="AL19" s="22">
        <v>5406.03</v>
      </c>
      <c r="AM19" s="22">
        <v>5406.03</v>
      </c>
      <c r="AN19" s="22">
        <v>5406.03</v>
      </c>
      <c r="AO19" s="22">
        <v>5406.03</v>
      </c>
      <c r="AP19" s="22">
        <v>5406.03</v>
      </c>
      <c r="AQ19" s="22">
        <v>5406.03</v>
      </c>
      <c r="AR19" s="22">
        <v>5406.03</v>
      </c>
      <c r="AS19" s="22">
        <v>5406.03</v>
      </c>
      <c r="AT19" s="22">
        <v>5406.03</v>
      </c>
      <c r="AU19" s="22">
        <v>5406.03</v>
      </c>
      <c r="AV19" s="22">
        <v>5406.03</v>
      </c>
      <c r="AW19" s="22">
        <v>5406.03</v>
      </c>
      <c r="AX19" s="23">
        <v>14</v>
      </c>
      <c r="AY19" s="23"/>
    </row>
    <row r="20" spans="1:51" ht="15.75" x14ac:dyDescent="0.2">
      <c r="A20" s="21">
        <v>17</v>
      </c>
      <c r="B20" s="22">
        <v>3643.23</v>
      </c>
      <c r="C20" s="22">
        <v>3770.74</v>
      </c>
      <c r="D20" s="22">
        <v>3892.81</v>
      </c>
      <c r="E20" s="22">
        <v>4009.4</v>
      </c>
      <c r="F20" s="22">
        <v>4120.46</v>
      </c>
      <c r="G20" s="22">
        <v>4226.04</v>
      </c>
      <c r="H20" s="22">
        <v>4326.21</v>
      </c>
      <c r="I20" s="22">
        <v>4421.05</v>
      </c>
      <c r="J20" s="22">
        <v>4510.71</v>
      </c>
      <c r="K20" s="22">
        <v>4595.32</v>
      </c>
      <c r="L20" s="22">
        <v>4675.0600000000004</v>
      </c>
      <c r="M20" s="22">
        <v>4750.09</v>
      </c>
      <c r="N20" s="22">
        <v>4820.62</v>
      </c>
      <c r="O20" s="22">
        <v>4886.82</v>
      </c>
      <c r="P20" s="22">
        <v>4948.8999999999996</v>
      </c>
      <c r="Q20" s="22">
        <v>5007.05</v>
      </c>
      <c r="R20" s="22">
        <v>5059.91</v>
      </c>
      <c r="S20" s="22">
        <v>5109.33</v>
      </c>
      <c r="T20" s="22">
        <v>5155.5</v>
      </c>
      <c r="U20" s="22">
        <v>5198.58</v>
      </c>
      <c r="V20" s="22">
        <v>5238.76</v>
      </c>
      <c r="W20" s="22">
        <v>5276.22</v>
      </c>
      <c r="X20" s="22">
        <v>5311.12</v>
      </c>
      <c r="Y20" s="22">
        <v>5343.61</v>
      </c>
      <c r="Z20" s="22">
        <v>5373.84</v>
      </c>
      <c r="AA20" s="22">
        <v>5401.97</v>
      </c>
      <c r="AB20" s="22">
        <v>5428.13</v>
      </c>
      <c r="AC20" s="22">
        <v>5452.44</v>
      </c>
      <c r="AD20" s="22">
        <v>5475.03</v>
      </c>
      <c r="AE20" s="22">
        <v>5496.01</v>
      </c>
      <c r="AF20" s="22">
        <v>5515.5</v>
      </c>
      <c r="AG20" s="22">
        <v>5533.58</v>
      </c>
      <c r="AH20" s="22">
        <v>5550.37</v>
      </c>
      <c r="AI20" s="22">
        <v>5565.93</v>
      </c>
      <c r="AJ20" s="22">
        <v>5580.38</v>
      </c>
      <c r="AK20" s="22">
        <v>5593.78</v>
      </c>
      <c r="AL20" s="22">
        <v>5593.78</v>
      </c>
      <c r="AM20" s="22">
        <v>5593.78</v>
      </c>
      <c r="AN20" s="22">
        <v>5593.78</v>
      </c>
      <c r="AO20" s="22">
        <v>5593.78</v>
      </c>
      <c r="AP20" s="22">
        <v>5593.78</v>
      </c>
      <c r="AQ20" s="22">
        <v>5593.78</v>
      </c>
      <c r="AR20" s="22">
        <v>5593.78</v>
      </c>
      <c r="AS20" s="22">
        <v>5593.78</v>
      </c>
      <c r="AT20" s="22">
        <v>5593.78</v>
      </c>
      <c r="AU20" s="22">
        <v>5593.78</v>
      </c>
      <c r="AV20" s="22">
        <v>5593.78</v>
      </c>
      <c r="AW20" s="22">
        <v>5593.78</v>
      </c>
      <c r="AX20" s="23">
        <v>15</v>
      </c>
      <c r="AY20" s="23"/>
    </row>
    <row r="21" spans="1:51" ht="15.75" x14ac:dyDescent="0.2">
      <c r="A21" s="21">
        <v>18</v>
      </c>
      <c r="B21" s="22">
        <v>4003.82</v>
      </c>
      <c r="C21" s="22">
        <v>4143.95</v>
      </c>
      <c r="D21" s="22">
        <v>4278.1099999999997</v>
      </c>
      <c r="E21" s="22">
        <v>4406.2299999999996</v>
      </c>
      <c r="F21" s="22">
        <v>4528.29</v>
      </c>
      <c r="G21" s="22">
        <v>4644.32</v>
      </c>
      <c r="H21" s="22">
        <v>4754.3999999999996</v>
      </c>
      <c r="I21" s="22">
        <v>4858.63</v>
      </c>
      <c r="J21" s="22">
        <v>4957.16</v>
      </c>
      <c r="K21" s="22">
        <v>5050.1499999999996</v>
      </c>
      <c r="L21" s="22">
        <v>5137.7700000000004</v>
      </c>
      <c r="M21" s="22">
        <v>5220.24</v>
      </c>
      <c r="N21" s="22">
        <v>5297.75</v>
      </c>
      <c r="O21" s="22">
        <v>5370.5</v>
      </c>
      <c r="P21" s="22">
        <v>5438.72</v>
      </c>
      <c r="Q21" s="22">
        <v>5502.62</v>
      </c>
      <c r="R21" s="22">
        <v>5560.72</v>
      </c>
      <c r="S21" s="22">
        <v>5615.03</v>
      </c>
      <c r="T21" s="22">
        <v>5665.77</v>
      </c>
      <c r="U21" s="22">
        <v>5713.11</v>
      </c>
      <c r="V21" s="22">
        <v>5757.27</v>
      </c>
      <c r="W21" s="22">
        <v>5798.44</v>
      </c>
      <c r="X21" s="22">
        <v>5836.79</v>
      </c>
      <c r="Y21" s="22">
        <v>5872.5</v>
      </c>
      <c r="Z21" s="22">
        <v>5905.73</v>
      </c>
      <c r="AA21" s="22">
        <v>5936.65</v>
      </c>
      <c r="AB21" s="22">
        <v>5965.39</v>
      </c>
      <c r="AC21" s="22">
        <v>5992.11</v>
      </c>
      <c r="AD21" s="22">
        <v>6016.93</v>
      </c>
      <c r="AE21" s="22">
        <v>6039.99</v>
      </c>
      <c r="AF21" s="22">
        <v>6061.4</v>
      </c>
      <c r="AG21" s="22">
        <v>6081.27</v>
      </c>
      <c r="AH21" s="22">
        <v>6099.72</v>
      </c>
      <c r="AI21" s="22">
        <v>6116.84</v>
      </c>
      <c r="AJ21" s="22">
        <v>6132.7</v>
      </c>
      <c r="AK21" s="22">
        <v>6147.43</v>
      </c>
      <c r="AL21" s="22">
        <v>6147.43</v>
      </c>
      <c r="AM21" s="22">
        <v>6147.43</v>
      </c>
      <c r="AN21" s="22">
        <v>6147.43</v>
      </c>
      <c r="AO21" s="22">
        <v>6147.43</v>
      </c>
      <c r="AP21" s="22">
        <v>6147.43</v>
      </c>
      <c r="AQ21" s="22">
        <v>6147.43</v>
      </c>
      <c r="AR21" s="22">
        <v>6147.43</v>
      </c>
      <c r="AS21" s="22">
        <v>6147.43</v>
      </c>
      <c r="AT21" s="22">
        <v>6147.43</v>
      </c>
      <c r="AU21" s="22">
        <v>6147.43</v>
      </c>
      <c r="AV21" s="22">
        <v>6147.43</v>
      </c>
      <c r="AW21" s="22">
        <v>6147.43</v>
      </c>
      <c r="AX21" s="23">
        <v>16</v>
      </c>
      <c r="AY21" s="23"/>
    </row>
    <row r="22" spans="1:51" ht="15.75" x14ac:dyDescent="0.2">
      <c r="A22" s="21">
        <v>19</v>
      </c>
      <c r="B22" s="22">
        <v>4364.41</v>
      </c>
      <c r="C22" s="22">
        <v>4517.17</v>
      </c>
      <c r="D22" s="22">
        <v>4663.41</v>
      </c>
      <c r="E22" s="22">
        <v>4803.07</v>
      </c>
      <c r="F22" s="22">
        <v>4936.1099999999997</v>
      </c>
      <c r="G22" s="22">
        <v>5062.6000000000004</v>
      </c>
      <c r="H22" s="22">
        <v>5182.58</v>
      </c>
      <c r="I22" s="22">
        <v>5296.2</v>
      </c>
      <c r="J22" s="22">
        <v>5403.61</v>
      </c>
      <c r="K22" s="22">
        <v>5504.98</v>
      </c>
      <c r="L22" s="22">
        <v>5600.49</v>
      </c>
      <c r="M22" s="22">
        <v>5690.39</v>
      </c>
      <c r="N22" s="22">
        <v>5774.87</v>
      </c>
      <c r="O22" s="22">
        <v>5854.18</v>
      </c>
      <c r="P22" s="22">
        <v>5928.54</v>
      </c>
      <c r="Q22" s="22">
        <v>5998.21</v>
      </c>
      <c r="R22" s="22">
        <v>6061.54</v>
      </c>
      <c r="S22" s="22">
        <v>6120.74</v>
      </c>
      <c r="T22" s="22">
        <v>6176.04</v>
      </c>
      <c r="U22" s="22">
        <v>6227.64</v>
      </c>
      <c r="V22" s="22">
        <v>6275.78</v>
      </c>
      <c r="W22" s="22">
        <v>6320.65</v>
      </c>
      <c r="X22" s="22">
        <v>6362.46</v>
      </c>
      <c r="Y22" s="22">
        <v>6401.38</v>
      </c>
      <c r="Z22" s="22">
        <v>6437.61</v>
      </c>
      <c r="AA22" s="22">
        <v>6471.31</v>
      </c>
      <c r="AB22" s="22">
        <v>6502.64</v>
      </c>
      <c r="AC22" s="22">
        <v>6531.77</v>
      </c>
      <c r="AD22" s="22">
        <v>6558.83</v>
      </c>
      <c r="AE22" s="22">
        <v>6583.96</v>
      </c>
      <c r="AF22" s="22">
        <v>6607.3</v>
      </c>
      <c r="AG22" s="22">
        <v>6628.96</v>
      </c>
      <c r="AH22" s="22">
        <v>6649.07</v>
      </c>
      <c r="AI22" s="22">
        <v>6667.73</v>
      </c>
      <c r="AJ22" s="22">
        <v>6685.03</v>
      </c>
      <c r="AK22" s="22">
        <v>6701.08</v>
      </c>
      <c r="AL22" s="22">
        <v>6701.08</v>
      </c>
      <c r="AM22" s="22">
        <v>6701.08</v>
      </c>
      <c r="AN22" s="22">
        <v>6701.08</v>
      </c>
      <c r="AO22" s="22">
        <v>6701.08</v>
      </c>
      <c r="AP22" s="22">
        <v>6701.08</v>
      </c>
      <c r="AQ22" s="22">
        <v>6701.08</v>
      </c>
      <c r="AR22" s="22">
        <v>6701.08</v>
      </c>
      <c r="AS22" s="22">
        <v>6701.08</v>
      </c>
      <c r="AT22" s="22">
        <v>6701.08</v>
      </c>
      <c r="AU22" s="22">
        <v>6701.08</v>
      </c>
      <c r="AV22" s="22">
        <v>6701.08</v>
      </c>
      <c r="AW22" s="22">
        <v>6701.08</v>
      </c>
      <c r="AX22" s="23">
        <v>17</v>
      </c>
      <c r="AY22" s="23"/>
    </row>
    <row r="23" spans="1:51" ht="15.75" x14ac:dyDescent="0.2">
      <c r="A23" s="21">
        <v>20</v>
      </c>
      <c r="B23" s="22">
        <v>4725.01</v>
      </c>
      <c r="C23" s="22">
        <v>4890.38</v>
      </c>
      <c r="D23" s="22">
        <v>5048.71</v>
      </c>
      <c r="E23" s="22">
        <v>5199.8999999999996</v>
      </c>
      <c r="F23" s="22">
        <v>5343.94</v>
      </c>
      <c r="G23" s="22">
        <v>5480.87</v>
      </c>
      <c r="H23" s="22">
        <v>5610.77</v>
      </c>
      <c r="I23" s="22">
        <v>5733.78</v>
      </c>
      <c r="J23" s="22">
        <v>5850.06</v>
      </c>
      <c r="K23" s="22">
        <v>5959.8</v>
      </c>
      <c r="L23" s="22">
        <v>6063.22</v>
      </c>
      <c r="M23" s="22">
        <v>6160.54</v>
      </c>
      <c r="N23" s="22">
        <v>6252</v>
      </c>
      <c r="O23" s="22">
        <v>6337.85</v>
      </c>
      <c r="P23" s="22">
        <v>6418.37</v>
      </c>
      <c r="Q23" s="22">
        <v>6493.79</v>
      </c>
      <c r="R23" s="22">
        <v>6562.35</v>
      </c>
      <c r="S23" s="22">
        <v>6626.44</v>
      </c>
      <c r="T23" s="22">
        <v>6686.31</v>
      </c>
      <c r="U23" s="22">
        <v>6742.18</v>
      </c>
      <c r="V23" s="22">
        <v>6794.3</v>
      </c>
      <c r="W23" s="22">
        <v>6842.88</v>
      </c>
      <c r="X23" s="22">
        <v>6888.14</v>
      </c>
      <c r="Y23" s="22">
        <v>6930.27</v>
      </c>
      <c r="Z23" s="22">
        <v>6969.5</v>
      </c>
      <c r="AA23" s="22">
        <v>7005.98</v>
      </c>
      <c r="AB23" s="22">
        <v>7039.9</v>
      </c>
      <c r="AC23" s="22">
        <v>7071.43</v>
      </c>
      <c r="AD23" s="22">
        <v>7100.72</v>
      </c>
      <c r="AE23" s="22">
        <v>7127.94</v>
      </c>
      <c r="AF23" s="22">
        <v>7153.2</v>
      </c>
      <c r="AG23" s="22">
        <v>7176.66</v>
      </c>
      <c r="AH23" s="22">
        <v>7198.42</v>
      </c>
      <c r="AI23" s="22">
        <v>7218.62</v>
      </c>
      <c r="AJ23" s="22">
        <v>7237.35</v>
      </c>
      <c r="AK23" s="22">
        <v>7254.73</v>
      </c>
      <c r="AL23" s="22">
        <v>7254.73</v>
      </c>
      <c r="AM23" s="22">
        <v>7254.73</v>
      </c>
      <c r="AN23" s="22">
        <v>7254.73</v>
      </c>
      <c r="AO23" s="22">
        <v>7254.73</v>
      </c>
      <c r="AP23" s="22">
        <v>7254.73</v>
      </c>
      <c r="AQ23" s="22">
        <v>7254.73</v>
      </c>
      <c r="AR23" s="22">
        <v>7254.73</v>
      </c>
      <c r="AS23" s="22">
        <v>7254.73</v>
      </c>
      <c r="AT23" s="22">
        <v>7254.73</v>
      </c>
      <c r="AU23" s="22">
        <v>7254.73</v>
      </c>
      <c r="AV23" s="22">
        <v>7254.73</v>
      </c>
      <c r="AW23" s="22">
        <v>7254.73</v>
      </c>
      <c r="AX23" s="23">
        <v>18</v>
      </c>
      <c r="AY23" s="23"/>
    </row>
    <row r="25" spans="1:51" x14ac:dyDescent="0.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51" x14ac:dyDescent="0.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51" x14ac:dyDescent="0.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51" x14ac:dyDescent="0.2">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51" x14ac:dyDescent="0.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51" x14ac:dyDescent="0.2">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51" x14ac:dyDescent="0.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51" x14ac:dyDescent="0.2">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3" spans="2:49" x14ac:dyDescent="0.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row>
    <row r="34" spans="2:49" x14ac:dyDescent="0.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row>
    <row r="35" spans="2:49" x14ac:dyDescent="0.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row>
    <row r="36" spans="2:49" x14ac:dyDescent="0.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row>
    <row r="37" spans="2:49" x14ac:dyDescent="0.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row>
    <row r="38" spans="2:49" x14ac:dyDescent="0.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row>
    <row r="39" spans="2:49" x14ac:dyDescent="0.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row>
    <row r="40" spans="2:49"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row>
    <row r="41" spans="2:49" x14ac:dyDescent="0.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row>
    <row r="42" spans="2:49" x14ac:dyDescent="0.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row>
    <row r="43" spans="2:49"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Calculateur barème IFIC </vt:lpstr>
      <vt:lpstr>Autre barème</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DEPONDT Wim</cp:lastModifiedBy>
  <dcterms:created xsi:type="dcterms:W3CDTF">2018-03-06T17:12:27Z</dcterms:created>
  <dcterms:modified xsi:type="dcterms:W3CDTF">2022-05-09T13:48:13Z</dcterms:modified>
</cp:coreProperties>
</file>